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78fec4a532fe948c/Documents/Manual Grants/Convocatoria Expresión Interés/RFA JcP-CASC 001-2024/"/>
    </mc:Choice>
  </mc:AlternateContent>
  <xr:revisionPtr revIDLastSave="115" documentId="8_{51290CDA-93F7-4942-B00B-2B989EA6453A}" xr6:coauthVersionLast="47" xr6:coauthVersionMax="47" xr10:uidLastSave="{AEAE3011-76A2-4E7D-9303-B94DE73EAC77}"/>
  <bookViews>
    <workbookView xWindow="-110" yWindow="-110" windowWidth="19420" windowHeight="10300" xr2:uid="{874D6390-1E89-4863-B073-6A880D7C722F}"/>
  </bookViews>
  <sheets>
    <sheet name="Tabla de % requeridos" sheetId="31" r:id="rId1"/>
    <sheet name="PPTTO Detallado" sheetId="13" r:id="rId2"/>
    <sheet name="Resumen PPTTO" sheetId="25" r:id="rId3"/>
    <sheet name="Memoria de Costo" sheetId="23" r:id="rId4"/>
    <sheet name="Salario Personal" sheetId="30" r:id="rId5"/>
    <sheet name="PPTTO CONTRAPARTIDA" sheetId="2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5" i="28" l="1"/>
  <c r="D20" i="30"/>
  <c r="C20" i="30"/>
  <c r="D19" i="30"/>
  <c r="C19" i="30"/>
  <c r="D18" i="30"/>
  <c r="C18" i="30"/>
  <c r="D11" i="30"/>
  <c r="D12" i="30" s="1"/>
  <c r="C11" i="30"/>
  <c r="C12" i="30" s="1"/>
  <c r="H10" i="30"/>
  <c r="G10" i="30"/>
  <c r="F10" i="30"/>
  <c r="E10" i="30"/>
  <c r="H9" i="30"/>
  <c r="G9" i="30"/>
  <c r="F9" i="30"/>
  <c r="E9" i="30"/>
  <c r="H8" i="30"/>
  <c r="G8" i="30"/>
  <c r="F8" i="30"/>
  <c r="E8" i="30"/>
  <c r="I8" i="30" s="1"/>
  <c r="E20" i="30" l="1"/>
  <c r="G20" i="30" s="1"/>
  <c r="F20" i="30"/>
  <c r="F19" i="30"/>
  <c r="E19" i="30"/>
  <c r="G19" i="30" s="1"/>
  <c r="F11" i="30"/>
  <c r="F12" i="30" s="1"/>
  <c r="G11" i="30"/>
  <c r="G12" i="30" s="1"/>
  <c r="H11" i="30"/>
  <c r="H12" i="30" s="1"/>
  <c r="I10" i="30"/>
  <c r="E11" i="30"/>
  <c r="E12" i="30" s="1"/>
  <c r="E18" i="30"/>
  <c r="G18" i="30" s="1"/>
  <c r="I9" i="30"/>
  <c r="F18" i="30"/>
  <c r="I11" i="30" l="1"/>
  <c r="I12" i="30" s="1"/>
  <c r="F31" i="23" l="1"/>
  <c r="F30" i="23"/>
  <c r="F29" i="23"/>
  <c r="F28" i="23"/>
  <c r="F32" i="23" s="1"/>
  <c r="A12" i="25"/>
  <c r="A11" i="25"/>
  <c r="A10" i="25"/>
  <c r="A9" i="25"/>
  <c r="A8" i="25"/>
  <c r="A7" i="25"/>
  <c r="A6" i="25"/>
  <c r="E20" i="23" l="1"/>
  <c r="E19" i="23"/>
  <c r="E18" i="23"/>
  <c r="E21" i="23" l="1"/>
  <c r="E22" i="23" s="1"/>
  <c r="E23" i="23" s="1"/>
  <c r="E10" i="23"/>
  <c r="E6" i="23"/>
  <c r="E11" i="23"/>
  <c r="E9" i="23"/>
  <c r="E8" i="23"/>
  <c r="E7" i="23"/>
  <c r="E12" i="23" l="1"/>
  <c r="E13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tc={6956A5CA-F74F-492B-B561-99BE7692C96C}</author>
    <author>tc={D5D84931-9DBD-4A87-8891-20C7C7FAB739}</author>
  </authors>
  <commentList>
    <comment ref="H7" authorId="0" shapeId="0" xr:uid="{6956A5CA-F74F-492B-B561-99BE7692C96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El IGSS se calculó % sin intecap e irtra</t>
      </text>
    </comment>
    <comment ref="F17" authorId="1" shapeId="0" xr:uid="{D5D84931-9DBD-4A87-8891-20C7C7FAB739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Monto aproximado, se debe hacer  el cálculo por el sistema de la SAT.
</t>
      </text>
    </comment>
  </commentList>
</comments>
</file>

<file path=xl/sharedStrings.xml><?xml version="1.0" encoding="utf-8"?>
<sst xmlns="http://schemas.openxmlformats.org/spreadsheetml/2006/main" count="195" uniqueCount="141">
  <si>
    <t>TOTAL GASTOS DIRECTOS</t>
  </si>
  <si>
    <t>B. GASTOS INDIRECTOS</t>
  </si>
  <si>
    <t>TOTAL GASTOS INDIRECTOS</t>
  </si>
  <si>
    <t>TOTAL GENERAL EN GTQ</t>
  </si>
  <si>
    <t xml:space="preserve">Unidad </t>
  </si>
  <si>
    <t>Descripción</t>
  </si>
  <si>
    <t>Cantidad</t>
  </si>
  <si>
    <t>mes</t>
  </si>
  <si>
    <t>Subtotal viáticos, hospedaje y transporte</t>
  </si>
  <si>
    <t>día</t>
  </si>
  <si>
    <t>noche</t>
  </si>
  <si>
    <t>En US$</t>
  </si>
  <si>
    <t>Actividades de inicio, convocatoria e identificación de jóvenes</t>
  </si>
  <si>
    <t xml:space="preserve">Valor </t>
  </si>
  <si>
    <t>Valor total</t>
  </si>
  <si>
    <t xml:space="preserve">Descripción </t>
  </si>
  <si>
    <t>Carnets</t>
  </si>
  <si>
    <t xml:space="preserve">Material de visibilidad </t>
  </si>
  <si>
    <t>Presupuesto de impresión</t>
  </si>
  <si>
    <t xml:space="preserve">Playeras </t>
  </si>
  <si>
    <t>Cuadernos y lapiceros</t>
  </si>
  <si>
    <t>Ferias de empleo</t>
  </si>
  <si>
    <t>Transporte</t>
  </si>
  <si>
    <t xml:space="preserve">Alimentación </t>
  </si>
  <si>
    <t>TOTAL</t>
  </si>
  <si>
    <t>Nombre del Proyecto:</t>
  </si>
  <si>
    <t>Organización Implementadora:</t>
  </si>
  <si>
    <t>Periodo:</t>
  </si>
  <si>
    <t>Expresado en GTQ (moneda local)</t>
  </si>
  <si>
    <t>Comentarios</t>
  </si>
  <si>
    <t>Subtotal personal local</t>
  </si>
  <si>
    <t>Coordinador General del Proyecto  (nivel de esfuerzo 100%)</t>
  </si>
  <si>
    <t xml:space="preserve">Contador General / Financiero  (nivel de esfuerzo 100%) </t>
  </si>
  <si>
    <t>Enlace de MEAL (nivel de esfuerzo100%)</t>
  </si>
  <si>
    <t>xx % sobre total salarios (incluye proyección de bono 14, aguinaldo, pago IGSS patronal u otro que la organización contemple como indemnización según su política institucional).</t>
  </si>
  <si>
    <t>Subtotal beneficios locales</t>
  </si>
  <si>
    <t>GASTOS DIRECTOS</t>
  </si>
  <si>
    <t>1. PERSONAL</t>
  </si>
  <si>
    <t>1.1. Personal Local</t>
  </si>
  <si>
    <t>1.2. Beneficios locales</t>
  </si>
  <si>
    <t>2. VIATICOS, HOSPEDAJE Y TRANSPORTE</t>
  </si>
  <si>
    <t>2.1 Viáticos ( No. Personas x día x tarifa)</t>
  </si>
  <si>
    <t>2.2 Hospedaje (No. Personas x noche x tarifa)</t>
  </si>
  <si>
    <t>2.3 Transporte/ Combustible (por día o medida según sea necesario)</t>
  </si>
  <si>
    <t>3. EQUIPO</t>
  </si>
  <si>
    <t>Subtotal Equipo</t>
  </si>
  <si>
    <t xml:space="preserve">4. MOBILIARIO, SUMINISTROS Y EQUIPO DE CÓMPUTO </t>
  </si>
  <si>
    <t>Subtotal mobiliario, suministros y equipo de cómputo</t>
  </si>
  <si>
    <t>Describir escritorios, sillas, computadoras, archivos, etc.</t>
  </si>
  <si>
    <t>Taller con organizaciones de práctica (cantidad de talleres, personas, etc.)</t>
  </si>
  <si>
    <t>Feria con organizaciones de práctica (cantidad, personas, etc.)</t>
  </si>
  <si>
    <t xml:space="preserve">5. ACTIVIDADES CONTRACTUALES </t>
  </si>
  <si>
    <t>Material didáctico / material de visibilidad (debe incluye guías de facilitación y bitácoras de participantes)</t>
  </si>
  <si>
    <t>Subtotal actividades contractuales</t>
  </si>
  <si>
    <t>Monto GTQ</t>
  </si>
  <si>
    <t>Monto US$</t>
  </si>
  <si>
    <t>PRESUPUESTO CONTRAPARTIDA 15% MINIMO</t>
  </si>
  <si>
    <t>RESUMEN PRESUPUESTARIO</t>
  </si>
  <si>
    <t>TOTAL PROYECTO</t>
  </si>
  <si>
    <t>A MANERA DE EJEMPLO PARA HACER EL COSTEO DE LOS DIFERENTES RUBROS</t>
  </si>
  <si>
    <t>Actividades de Inicio, inducción</t>
  </si>
  <si>
    <t>Alimentación</t>
  </si>
  <si>
    <t xml:space="preserve">Mobiliario </t>
  </si>
  <si>
    <t>Sonido</t>
  </si>
  <si>
    <t>Cantidad de talleres de inicio</t>
  </si>
  <si>
    <t>xxx</t>
  </si>
  <si>
    <t>Cantidad de ferias</t>
  </si>
  <si>
    <t>Viáticos, hospedaje y transporte</t>
  </si>
  <si>
    <t>Visitas a municipio xxx</t>
  </si>
  <si>
    <t>No. Personas</t>
  </si>
  <si>
    <t>Valor x día</t>
  </si>
  <si>
    <t>Cantidad de días/noches</t>
  </si>
  <si>
    <t xml:space="preserve">Noches de alojamiento </t>
  </si>
  <si>
    <t>EXPRESADO EN GTQ</t>
  </si>
  <si>
    <t>No.</t>
  </si>
  <si>
    <t>Salario base</t>
  </si>
  <si>
    <t>Bonificación Incentivo</t>
  </si>
  <si>
    <t>Provisión Aguinaldo 8.3333%</t>
  </si>
  <si>
    <t>Provisión Bono 14 8.3333%</t>
  </si>
  <si>
    <t>Provisión Indemnización 9.72%</t>
  </si>
  <si>
    <t>Cuota Patronal IGSS 10.67%</t>
  </si>
  <si>
    <t>TOTAL MENSUAL</t>
  </si>
  <si>
    <t>Total mensual</t>
  </si>
  <si>
    <t>Total anual (12 meses)</t>
  </si>
  <si>
    <t>Deducciones</t>
  </si>
  <si>
    <t>Bonificación incentivo</t>
  </si>
  <si>
    <t>IGSS 4.83%</t>
  </si>
  <si>
    <t>ISR</t>
  </si>
  <si>
    <t>Salario mensual  a percibir</t>
  </si>
  <si>
    <t>PROYECTO:</t>
  </si>
  <si>
    <t>ORGANIZACIÓN:</t>
  </si>
  <si>
    <t>Coordinador/a de Proyecto</t>
  </si>
  <si>
    <t>Contador/Financiero</t>
  </si>
  <si>
    <t>Enlace MEAL</t>
  </si>
  <si>
    <t xml:space="preserve">Coordinador General del Proyecto </t>
  </si>
  <si>
    <t xml:space="preserve">Contador General / Financiero  </t>
  </si>
  <si>
    <t xml:space="preserve">Enlace de MEAL </t>
  </si>
  <si>
    <t>TOTAL GASTOS DE CONTRAPARTIDA</t>
  </si>
  <si>
    <t>INCLUIR LAS LÍNEAS DONDE HARA APORTE LA ORGANIZACIÓN, ADICIONAR SI ES NECESARIO, LAS QUE NO TENDRÁN APORTE POR PARTE DE LA ORGANIZACIÓN ELIMINARLAS.</t>
  </si>
  <si>
    <t>PRESUPUESTO FONDOS USAID</t>
  </si>
  <si>
    <t>Plaza</t>
  </si>
  <si>
    <t>RESULTADO 2</t>
  </si>
  <si>
    <t>RESULTADO 3</t>
  </si>
  <si>
    <t>RESULTADO 4</t>
  </si>
  <si>
    <t>Describir las actividades que se necesitan para la consecusión de los resultados e incorporar.</t>
  </si>
  <si>
    <t>Describir actividades claves que contribuirían al desarrollo de su organización</t>
  </si>
  <si>
    <t>NÓMINA DE PERSONAL</t>
  </si>
  <si>
    <t>Describir actividades a las que estarían apoyando</t>
  </si>
  <si>
    <r>
      <t xml:space="preserve">RESULTADO 1 </t>
    </r>
    <r>
      <rPr>
        <b/>
        <sz val="10"/>
        <color rgb="FFFF0000"/>
        <rFont val="Gill Sans MT"/>
        <family val="2"/>
      </rPr>
      <t>(se listaron actividades a manera de ejemplo, cada organización debe incluir las que considere pertinentes).</t>
    </r>
  </si>
  <si>
    <t>Costo Unitario GTQ</t>
  </si>
  <si>
    <t>Costo Total GTQ</t>
  </si>
  <si>
    <t>% cargado al proyecto</t>
  </si>
  <si>
    <t>Costo Total US$</t>
  </si>
  <si>
    <t>% aportado por la Organización</t>
  </si>
  <si>
    <t>%</t>
  </si>
  <si>
    <t>Personal local</t>
  </si>
  <si>
    <t>Mobiliario, suministros y equipo de cómputo</t>
  </si>
  <si>
    <t>Actividades contractuales</t>
  </si>
  <si>
    <t>Resultado 1</t>
  </si>
  <si>
    <t>Resultado 2</t>
  </si>
  <si>
    <t>Resultado 3</t>
  </si>
  <si>
    <t>Resultado 4</t>
  </si>
  <si>
    <t>Contrapartida (mínimo)</t>
  </si>
  <si>
    <r>
      <t>-</t>
    </r>
    <r>
      <rPr>
        <sz val="12"/>
        <color rgb="FF000000"/>
        <rFont val="Aptos"/>
        <family val="2"/>
      </rPr>
      <t>actividades generales (incluyendo contratación de consultores)</t>
    </r>
  </si>
  <si>
    <r>
      <t>-</t>
    </r>
    <r>
      <rPr>
        <sz val="12"/>
        <color rgb="FF000000"/>
        <rFont val="Aptos"/>
        <family val="2"/>
      </rPr>
      <t>contratación facilitadores</t>
    </r>
  </si>
  <si>
    <r>
      <t>-</t>
    </r>
    <r>
      <rPr>
        <sz val="12"/>
        <color rgb="FF000000"/>
        <rFont val="Aptos"/>
        <family val="2"/>
      </rPr>
      <t>proyectos comunitarios</t>
    </r>
  </si>
  <si>
    <r>
      <t>-</t>
    </r>
    <r>
      <rPr>
        <sz val="12"/>
        <color rgb="FF000000"/>
        <rFont val="Aptos"/>
        <family val="2"/>
      </rPr>
      <t>emprendimientos</t>
    </r>
  </si>
  <si>
    <t>Identificar claramente y bajo el criterio de costo individual de US$10,000 o más, con más de un año de vida útil.</t>
  </si>
  <si>
    <t xml:space="preserve">Talleres de inicio, inducción y motivación </t>
  </si>
  <si>
    <t>Facilitadores (xx) los honorarios deben incluir viáticos, hospedaje, transporte.</t>
  </si>
  <si>
    <t xml:space="preserve">Especialistas del Ecosistemas de Oportunidades </t>
  </si>
  <si>
    <t>Fondos para emprendimientos</t>
  </si>
  <si>
    <t>Proyectos Comunitarios</t>
  </si>
  <si>
    <t xml:space="preserve">Ferias de empleo o actividades de apoyo </t>
  </si>
  <si>
    <t>Costos indirectos (dependera si la organización tiene un NICRA aprobado, o si opta por el método de Minimis 10% o Monto Fijo)</t>
  </si>
  <si>
    <t>Costos Indirectos (NICRA, Minimis 10% o Monto Fijo)</t>
  </si>
  <si>
    <t>Para la conversión de quetzales a US$ utilizar el tipo de cambio de US$ 7.74</t>
  </si>
  <si>
    <t>Talleres</t>
  </si>
  <si>
    <t>Facilitadores</t>
  </si>
  <si>
    <t>Feria</t>
  </si>
  <si>
    <t>Proyectos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</si>
</sst>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-* #,##0_-;\-* #,##0_-;_-* &quot;-&quot;??_-;_-@_-"/>
    <numFmt numFmtId="165" formatCode="&quot;Q&quot;#,##0"/>
  </numFmts>
  <fonts count="2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Gill Sans MT"/>
      <family val="2"/>
    </font>
    <font>
      <sz val="10"/>
      <color theme="1"/>
      <name val="Gill Sans MT"/>
      <family val="2"/>
    </font>
    <font>
      <b/>
      <sz val="10"/>
      <name val="Gill Sans MT"/>
      <family val="2"/>
    </font>
    <font>
      <sz val="10"/>
      <name val="Gill Sans MT"/>
      <family val="2"/>
    </font>
    <font>
      <b/>
      <sz val="10"/>
      <color rgb="FF0070C0"/>
      <name val="Gill Sans MT"/>
      <family val="2"/>
    </font>
    <font>
      <b/>
      <sz val="11"/>
      <color theme="1"/>
      <name val="Gill Sans MT"/>
      <family val="2"/>
    </font>
    <font>
      <sz val="11"/>
      <color theme="1"/>
      <name val="Gill Sans MT"/>
      <family val="2"/>
    </font>
    <font>
      <b/>
      <sz val="10"/>
      <color theme="1"/>
      <name val="Monserrat"/>
    </font>
    <font>
      <b/>
      <sz val="11"/>
      <color theme="1"/>
      <name val="Monserrat"/>
    </font>
    <font>
      <b/>
      <sz val="11"/>
      <color rgb="FFFF0000"/>
      <name val="Monserrat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rgb="FFFF0000"/>
      <name val="Gill Sans MT"/>
      <family val="2"/>
    </font>
    <font>
      <b/>
      <sz val="9"/>
      <color theme="1"/>
      <name val="Aptos Narrow"/>
      <family val="2"/>
      <scheme val="minor"/>
    </font>
    <font>
      <b/>
      <sz val="10"/>
      <color rgb="FFFF0000"/>
      <name val="Gill Sans MT"/>
      <family val="2"/>
    </font>
    <font>
      <b/>
      <sz val="9"/>
      <color theme="1"/>
      <name val="Gill Sans MT"/>
      <family val="2"/>
    </font>
    <font>
      <b/>
      <sz val="17"/>
      <color rgb="FFFFFFFF"/>
      <name val="Aptos"/>
      <family val="2"/>
    </font>
    <font>
      <b/>
      <sz val="12"/>
      <color rgb="FF000000"/>
      <name val="Aptos"/>
      <family val="2"/>
    </font>
    <font>
      <sz val="12"/>
      <color rgb="FF000000"/>
      <name val="Aptos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Aptos Narrow"/>
      <family val="2"/>
      <scheme val="minor"/>
    </font>
    <font>
      <b/>
      <sz val="12"/>
      <color rgb="FFFFFFFF"/>
      <name val="Aptos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00788E"/>
      </patternFill>
    </fill>
    <fill>
      <patternFill patternType="solid">
        <fgColor rgb="FF156082"/>
        <bgColor indexed="64"/>
      </patternFill>
    </fill>
    <fill>
      <patternFill patternType="solid">
        <fgColor rgb="FFCCD2D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156082"/>
      </left>
      <right/>
      <top style="medium">
        <color rgb="FF156082"/>
      </top>
      <bottom style="thick">
        <color rgb="FFFFFFFF"/>
      </bottom>
      <diagonal/>
    </border>
    <border>
      <left/>
      <right style="medium">
        <color rgb="FF156082"/>
      </right>
      <top style="medium">
        <color rgb="FF156082"/>
      </top>
      <bottom style="thick">
        <color rgb="FFFFFFFF"/>
      </bottom>
      <diagonal/>
    </border>
    <border>
      <left style="medium">
        <color rgb="FF156082"/>
      </left>
      <right style="medium">
        <color rgb="FF156082"/>
      </right>
      <top style="thick">
        <color rgb="FFFFFFFF"/>
      </top>
      <bottom style="medium">
        <color rgb="FF156082"/>
      </bottom>
      <diagonal/>
    </border>
    <border>
      <left style="medium">
        <color rgb="FF156082"/>
      </left>
      <right style="medium">
        <color rgb="FF156082"/>
      </right>
      <top style="medium">
        <color rgb="FF156082"/>
      </top>
      <bottom style="medium">
        <color rgb="FF156082"/>
      </bottom>
      <diagonal/>
    </border>
    <border>
      <left style="medium">
        <color rgb="FF156082"/>
      </left>
      <right style="medium">
        <color rgb="FF156082"/>
      </right>
      <top style="medium">
        <color rgb="FF156082"/>
      </top>
      <bottom/>
      <diagonal/>
    </border>
    <border>
      <left style="medium">
        <color rgb="FF156082"/>
      </left>
      <right style="medium">
        <color rgb="FF156082"/>
      </right>
      <top/>
      <bottom/>
      <diagonal/>
    </border>
    <border>
      <left style="medium">
        <color rgb="FF156082"/>
      </left>
      <right style="medium">
        <color rgb="FF156082"/>
      </right>
      <top/>
      <bottom style="medium">
        <color rgb="FF156082"/>
      </bottom>
      <diagonal/>
    </border>
    <border>
      <left style="medium">
        <color rgb="FF156082"/>
      </left>
      <right/>
      <top style="medium">
        <color rgb="FF156082"/>
      </top>
      <bottom/>
      <diagonal/>
    </border>
    <border>
      <left style="medium">
        <color rgb="FF156082"/>
      </left>
      <right/>
      <top/>
      <bottom/>
      <diagonal/>
    </border>
    <border>
      <left style="medium">
        <color rgb="FF156082"/>
      </left>
      <right/>
      <top/>
      <bottom style="medium">
        <color rgb="FF15608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4" fillId="0" borderId="0" xfId="0" applyFont="1"/>
    <xf numFmtId="4" fontId="5" fillId="4" borderId="1" xfId="0" applyNumberFormat="1" applyFont="1" applyFill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4" fillId="0" borderId="1" xfId="1" applyNumberFormat="1" applyFont="1" applyBorder="1"/>
    <xf numFmtId="4" fontId="3" fillId="0" borderId="1" xfId="0" applyNumberFormat="1" applyFont="1" applyBorder="1"/>
    <xf numFmtId="164" fontId="3" fillId="0" borderId="1" xfId="0" applyNumberFormat="1" applyFont="1" applyBorder="1"/>
    <xf numFmtId="43" fontId="4" fillId="0" borderId="0" xfId="0" applyNumberFormat="1" applyFont="1"/>
    <xf numFmtId="4" fontId="7" fillId="0" borderId="1" xfId="0" applyNumberFormat="1" applyFont="1" applyBorder="1"/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1" applyNumberFormat="1" applyFont="1" applyBorder="1"/>
    <xf numFmtId="0" fontId="4" fillId="0" borderId="1" xfId="0" applyFont="1" applyBorder="1" applyAlignment="1">
      <alignment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vertical="center"/>
    </xf>
    <xf numFmtId="4" fontId="5" fillId="5" borderId="1" xfId="0" applyNumberFormat="1" applyFont="1" applyFill="1" applyBorder="1" applyAlignment="1">
      <alignment wrapText="1"/>
    </xf>
    <xf numFmtId="0" fontId="3" fillId="5" borderId="1" xfId="0" applyFont="1" applyFill="1" applyBorder="1"/>
    <xf numFmtId="164" fontId="3" fillId="5" borderId="1" xfId="0" applyNumberFormat="1" applyFont="1" applyFill="1" applyBorder="1"/>
    <xf numFmtId="43" fontId="4" fillId="5" borderId="0" xfId="0" applyNumberFormat="1" applyFont="1" applyFill="1"/>
    <xf numFmtId="0" fontId="4" fillId="5" borderId="0" xfId="0" applyFont="1" applyFill="1"/>
    <xf numFmtId="0" fontId="4" fillId="5" borderId="1" xfId="0" applyFont="1" applyFill="1" applyBorder="1"/>
    <xf numFmtId="0" fontId="4" fillId="4" borderId="1" xfId="0" applyFont="1" applyFill="1" applyBorder="1"/>
    <xf numFmtId="164" fontId="3" fillId="4" borderId="1" xfId="0" applyNumberFormat="1" applyFont="1" applyFill="1" applyBorder="1"/>
    <xf numFmtId="4" fontId="5" fillId="4" borderId="1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wrapText="1"/>
    </xf>
    <xf numFmtId="0" fontId="4" fillId="3" borderId="1" xfId="0" applyFont="1" applyFill="1" applyBorder="1"/>
    <xf numFmtId="164" fontId="3" fillId="3" borderId="1" xfId="0" applyNumberFormat="1" applyFont="1" applyFill="1" applyBorder="1"/>
    <xf numFmtId="0" fontId="3" fillId="2" borderId="1" xfId="0" applyFont="1" applyFill="1" applyBorder="1"/>
    <xf numFmtId="164" fontId="3" fillId="2" borderId="1" xfId="1" applyNumberFormat="1" applyFont="1" applyFill="1" applyBorder="1"/>
    <xf numFmtId="0" fontId="8" fillId="0" borderId="0" xfId="0" applyFont="1"/>
    <xf numFmtId="0" fontId="9" fillId="0" borderId="0" xfId="0" applyFont="1"/>
    <xf numFmtId="0" fontId="8" fillId="0" borderId="2" xfId="0" applyFont="1" applyBorder="1"/>
    <xf numFmtId="44" fontId="9" fillId="0" borderId="0" xfId="2" applyFont="1"/>
    <xf numFmtId="43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165" fontId="11" fillId="0" borderId="0" xfId="0" applyNumberFormat="1" applyFont="1" applyAlignment="1">
      <alignment horizontal="left" vertical="center"/>
    </xf>
    <xf numFmtId="164" fontId="4" fillId="0" borderId="0" xfId="1" applyNumberFormat="1" applyFont="1" applyAlignment="1">
      <alignment horizontal="left" vertical="center"/>
    </xf>
    <xf numFmtId="9" fontId="4" fillId="0" borderId="0" xfId="3" applyFont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4" fillId="0" borderId="0" xfId="1" applyNumberFormat="1" applyFont="1" applyBorder="1" applyAlignment="1">
      <alignment horizontal="left" vertical="center"/>
    </xf>
    <xf numFmtId="9" fontId="4" fillId="0" borderId="0" xfId="0" applyNumberFormat="1" applyFont="1" applyAlignment="1">
      <alignment vertical="center"/>
    </xf>
    <xf numFmtId="44" fontId="4" fillId="0" borderId="0" xfId="2" applyFont="1" applyBorder="1" applyAlignment="1">
      <alignment horizontal="left" vertical="center"/>
    </xf>
    <xf numFmtId="44" fontId="3" fillId="0" borderId="0" xfId="2" applyFont="1" applyFill="1" applyBorder="1" applyAlignment="1">
      <alignment horizontal="left" vertical="center"/>
    </xf>
    <xf numFmtId="0" fontId="6" fillId="4" borderId="1" xfId="0" applyFont="1" applyFill="1" applyBorder="1" applyAlignment="1">
      <alignment vertical="center"/>
    </xf>
    <xf numFmtId="4" fontId="5" fillId="5" borderId="1" xfId="0" applyNumberFormat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" fontId="6" fillId="5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4" fontId="13" fillId="0" borderId="1" xfId="0" applyNumberFormat="1" applyFont="1" applyBorder="1"/>
    <xf numFmtId="0" fontId="13" fillId="0" borderId="1" xfId="0" applyFont="1" applyBorder="1"/>
    <xf numFmtId="4" fontId="14" fillId="4" borderId="1" xfId="0" applyNumberFormat="1" applyFont="1" applyFill="1" applyBorder="1"/>
    <xf numFmtId="0" fontId="14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/>
    <xf numFmtId="0" fontId="15" fillId="0" borderId="0" xfId="0" applyFont="1"/>
    <xf numFmtId="0" fontId="9" fillId="0" borderId="3" xfId="0" applyFont="1" applyBorder="1"/>
    <xf numFmtId="44" fontId="9" fillId="0" borderId="3" xfId="2" applyFont="1" applyBorder="1"/>
    <xf numFmtId="44" fontId="8" fillId="0" borderId="0" xfId="0" applyNumberFormat="1" applyFont="1"/>
    <xf numFmtId="44" fontId="9" fillId="0" borderId="3" xfId="0" applyNumberFormat="1" applyFont="1" applyBorder="1"/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1" xfId="0" applyNumberFormat="1" applyBorder="1"/>
    <xf numFmtId="43" fontId="2" fillId="0" borderId="1" xfId="0" applyNumberFormat="1" applyFont="1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43" fontId="0" fillId="0" borderId="1" xfId="1" applyFont="1" applyBorder="1" applyAlignment="1">
      <alignment vertical="center"/>
    </xf>
    <xf numFmtId="43" fontId="0" fillId="0" borderId="1" xfId="0" applyNumberForma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 readingOrder="1"/>
    </xf>
    <xf numFmtId="0" fontId="20" fillId="8" borderId="6" xfId="0" applyFont="1" applyFill="1" applyBorder="1" applyAlignment="1">
      <alignment horizontal="left" vertical="center" wrapText="1" readingOrder="1"/>
    </xf>
    <xf numFmtId="9" fontId="21" fillId="8" borderId="6" xfId="0" applyNumberFormat="1" applyFont="1" applyFill="1" applyBorder="1" applyAlignment="1">
      <alignment horizontal="center" vertical="center" wrapText="1" readingOrder="1"/>
    </xf>
    <xf numFmtId="0" fontId="20" fillId="0" borderId="7" xfId="0" applyFont="1" applyBorder="1" applyAlignment="1">
      <alignment horizontal="left" vertical="center" wrapText="1" readingOrder="1"/>
    </xf>
    <xf numFmtId="9" fontId="21" fillId="0" borderId="7" xfId="0" applyNumberFormat="1" applyFont="1" applyBorder="1" applyAlignment="1">
      <alignment horizontal="center" vertical="center" wrapText="1" readingOrder="1"/>
    </xf>
    <xf numFmtId="0" fontId="20" fillId="8" borderId="7" xfId="0" applyFont="1" applyFill="1" applyBorder="1" applyAlignment="1">
      <alignment horizontal="left" vertical="center" wrapText="1" readingOrder="1"/>
    </xf>
    <xf numFmtId="9" fontId="21" fillId="8" borderId="7" xfId="0" applyNumberFormat="1" applyFont="1" applyFill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left" vertical="center" wrapText="1" indent="3" readingOrder="1"/>
    </xf>
    <xf numFmtId="9" fontId="21" fillId="0" borderId="8" xfId="0" applyNumberFormat="1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left" vertical="center" wrapText="1" indent="3" readingOrder="1"/>
    </xf>
    <xf numFmtId="9" fontId="21" fillId="0" borderId="9" xfId="0" applyNumberFormat="1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left" vertical="center" wrapText="1" indent="3" readingOrder="1"/>
    </xf>
    <xf numFmtId="9" fontId="21" fillId="0" borderId="10" xfId="0" applyNumberFormat="1" applyFont="1" applyBorder="1" applyAlignment="1">
      <alignment horizontal="center" vertical="center" wrapText="1" readingOrder="1"/>
    </xf>
    <xf numFmtId="0" fontId="20" fillId="8" borderId="7" xfId="0" applyFont="1" applyFill="1" applyBorder="1" applyAlignment="1">
      <alignment horizontal="left" vertical="center" wrapText="1" indent="1" readingOrder="1"/>
    </xf>
    <xf numFmtId="0" fontId="20" fillId="0" borderId="7" xfId="0" applyFont="1" applyBorder="1" applyAlignment="1">
      <alignment horizontal="left" vertical="center" wrapText="1" indent="1" readingOrder="1"/>
    </xf>
    <xf numFmtId="0" fontId="24" fillId="0" borderId="0" xfId="0" applyFont="1"/>
    <xf numFmtId="0" fontId="25" fillId="7" borderId="4" xfId="0" applyFont="1" applyFill="1" applyBorder="1" applyAlignment="1">
      <alignment horizontal="center" vertical="center" wrapText="1" readingOrder="1"/>
    </xf>
    <xf numFmtId="0" fontId="20" fillId="8" borderId="11" xfId="0" applyFont="1" applyFill="1" applyBorder="1" applyAlignment="1">
      <alignment horizontal="left" vertical="center" wrapText="1" indent="2" readingOrder="1"/>
    </xf>
    <xf numFmtId="0" fontId="22" fillId="8" borderId="12" xfId="0" applyFont="1" applyFill="1" applyBorder="1" applyAlignment="1">
      <alignment horizontal="left" vertical="center" wrapText="1" indent="7" readingOrder="1"/>
    </xf>
    <xf numFmtId="0" fontId="23" fillId="8" borderId="12" xfId="0" applyFont="1" applyFill="1" applyBorder="1" applyAlignment="1">
      <alignment horizontal="left" vertical="center" wrapText="1" indent="7" readingOrder="1"/>
    </xf>
    <xf numFmtId="0" fontId="23" fillId="8" borderId="13" xfId="0" applyFont="1" applyFill="1" applyBorder="1" applyAlignment="1">
      <alignment horizontal="left" vertical="center" wrapText="1" indent="7" readingOrder="1"/>
    </xf>
    <xf numFmtId="9" fontId="21" fillId="8" borderId="14" xfId="0" applyNumberFormat="1" applyFont="1" applyFill="1" applyBorder="1" applyAlignment="1">
      <alignment horizontal="center" vertical="center" wrapText="1" readingOrder="1"/>
    </xf>
    <xf numFmtId="9" fontId="21" fillId="8" borderId="15" xfId="0" applyNumberFormat="1" applyFont="1" applyFill="1" applyBorder="1" applyAlignment="1">
      <alignment horizontal="center" vertical="center" wrapText="1" readingOrder="1"/>
    </xf>
    <xf numFmtId="9" fontId="21" fillId="8" borderId="16" xfId="0" applyNumberFormat="1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12" fillId="0" borderId="0" xfId="0" applyNumberFormat="1" applyFont="1" applyAlignment="1">
      <alignment horizontal="center" vertical="center" wrapText="1"/>
    </xf>
    <xf numFmtId="0" fontId="6" fillId="0" borderId="0" xfId="0" applyFont="1"/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FFFF99"/>
      <color rgb="FFE67A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ilvia Campos" id="{90BC21E4-BE53-4282-89C3-B23E159057E5}" userId="78fec4a532fe948c" providerId="Windows Live"/>
  <person displayName="Silvia Campos" id="{AF5A9287-4D73-49BB-8B94-F94B91EE6CCA}" userId="c98b3098f48e8613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7" dT="2024-05-22T18:12:42.15" personId="{AF5A9287-4D73-49BB-8B94-F94B91EE6CCA}" id="{6956A5CA-F74F-492B-B561-99BE7692C96C}">
    <text>El IGSS se calculó % sin intecap e irtra</text>
  </threadedComment>
  <threadedComment ref="F17" dT="2024-07-17T20:23:24.94" personId="{90BC21E4-BE53-4282-89C3-B23E159057E5}" id="{D5D84931-9DBD-4A87-8891-20C7C7FAB739}">
    <text xml:space="preserve">Monto aproximado, se debe hacer  el cálculo por el sistema de la SAT.
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E02-80A6-4369-A91E-E288B76DE2FC}">
  <sheetPr>
    <tabColor rgb="FFFF0000"/>
  </sheetPr>
  <dimension ref="C2:D18"/>
  <sheetViews>
    <sheetView tabSelected="1" topLeftCell="A6" workbookViewId="0">
      <selection activeCell="C16" sqref="C16"/>
    </sheetView>
  </sheetViews>
  <sheetFormatPr baseColWidth="10" defaultRowHeight="14.5"/>
  <cols>
    <col min="3" max="3" width="59.453125" customWidth="1"/>
    <col min="4" max="4" width="27.90625" customWidth="1"/>
  </cols>
  <sheetData>
    <row r="2" spans="3:4" ht="15" thickBot="1"/>
    <row r="3" spans="3:4" ht="17.5" customHeight="1" thickBot="1">
      <c r="C3" s="117" t="s">
        <v>5</v>
      </c>
      <c r="D3" s="101" t="s">
        <v>114</v>
      </c>
    </row>
    <row r="4" spans="3:4" ht="17.5" customHeight="1" thickTop="1" thickBot="1">
      <c r="C4" s="102" t="s">
        <v>115</v>
      </c>
      <c r="D4" s="103">
        <v>0.25</v>
      </c>
    </row>
    <row r="5" spans="3:4" ht="17.5" customHeight="1" thickBot="1">
      <c r="C5" s="104" t="s">
        <v>67</v>
      </c>
      <c r="D5" s="105">
        <v>0.08</v>
      </c>
    </row>
    <row r="6" spans="3:4" ht="17.5" customHeight="1" thickBot="1">
      <c r="C6" s="106" t="s">
        <v>116</v>
      </c>
      <c r="D6" s="107">
        <v>0.05</v>
      </c>
    </row>
    <row r="7" spans="3:4" ht="17.5" customHeight="1" thickBot="1">
      <c r="C7" s="104" t="s">
        <v>117</v>
      </c>
      <c r="D7" s="109">
        <v>0.62</v>
      </c>
    </row>
    <row r="8" spans="3:4" ht="17.5" customHeight="1">
      <c r="C8" s="118" t="s">
        <v>118</v>
      </c>
      <c r="D8" s="122"/>
    </row>
    <row r="9" spans="3:4" ht="26" customHeight="1">
      <c r="C9" s="119" t="s">
        <v>123</v>
      </c>
      <c r="D9" s="123">
        <v>0.25</v>
      </c>
    </row>
    <row r="10" spans="3:4" ht="17.5" customHeight="1">
      <c r="C10" s="120" t="s">
        <v>124</v>
      </c>
      <c r="D10" s="123">
        <v>0.28999999999999998</v>
      </c>
    </row>
    <row r="11" spans="3:4" ht="17.5" customHeight="1">
      <c r="C11" s="120" t="s">
        <v>125</v>
      </c>
      <c r="D11" s="123">
        <v>0.02</v>
      </c>
    </row>
    <row r="12" spans="3:4" ht="17.5" customHeight="1" thickBot="1">
      <c r="C12" s="121" t="s">
        <v>126</v>
      </c>
      <c r="D12" s="124">
        <v>0.02</v>
      </c>
    </row>
    <row r="13" spans="3:4" ht="17.5" customHeight="1">
      <c r="C13" s="108" t="s">
        <v>119</v>
      </c>
      <c r="D13" s="111">
        <v>0.01</v>
      </c>
    </row>
    <row r="14" spans="3:4" ht="17.5" customHeight="1">
      <c r="C14" s="110" t="s">
        <v>120</v>
      </c>
      <c r="D14" s="111">
        <v>0.01</v>
      </c>
    </row>
    <row r="15" spans="3:4" ht="17.5" customHeight="1" thickBot="1">
      <c r="C15" s="112" t="s">
        <v>121</v>
      </c>
      <c r="D15" s="113">
        <v>0.02</v>
      </c>
    </row>
    <row r="16" spans="3:4" ht="51" customHeight="1" thickBot="1">
      <c r="C16" s="114" t="s">
        <v>134</v>
      </c>
      <c r="D16" s="107"/>
    </row>
    <row r="17" spans="3:4" ht="17.5" customHeight="1" thickBot="1">
      <c r="C17" s="115" t="s">
        <v>122</v>
      </c>
      <c r="D17" s="105">
        <v>0.15</v>
      </c>
    </row>
    <row r="18" spans="3:4" ht="17.5" customHeight="1">
      <c r="C18" s="116"/>
      <c r="D18" s="1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7F759-CAFF-449C-8BD0-D7305EAC0A72}">
  <sheetPr>
    <tabColor rgb="FF00B050"/>
  </sheetPr>
  <dimension ref="B1:J63"/>
  <sheetViews>
    <sheetView showGridLines="0" topLeftCell="A52" zoomScale="90" zoomScaleNormal="90" workbookViewId="0">
      <selection activeCell="D47" sqref="D47"/>
    </sheetView>
  </sheetViews>
  <sheetFormatPr baseColWidth="10" defaultColWidth="10.90625" defaultRowHeight="16"/>
  <cols>
    <col min="1" max="1" width="4.90625" style="2" customWidth="1"/>
    <col min="2" max="2" width="60.1796875" style="2" customWidth="1"/>
    <col min="3" max="3" width="10.81640625" style="2" customWidth="1"/>
    <col min="4" max="5" width="11.81640625" style="2" customWidth="1"/>
    <col min="6" max="6" width="12" style="2" customWidth="1"/>
    <col min="7" max="8" width="11.90625" style="2" customWidth="1"/>
    <col min="9" max="9" width="36.81640625" style="2" customWidth="1"/>
    <col min="10" max="10" width="12.26953125" style="2" bestFit="1" customWidth="1"/>
    <col min="11" max="16384" width="10.90625" style="2"/>
  </cols>
  <sheetData>
    <row r="1" spans="2:10" s="17" customFormat="1"/>
    <row r="2" spans="2:10" s="17" customFormat="1">
      <c r="B2" s="51" t="s">
        <v>99</v>
      </c>
    </row>
    <row r="3" spans="2:10" s="17" customFormat="1">
      <c r="B3" s="51" t="s">
        <v>25</v>
      </c>
    </row>
    <row r="4" spans="2:10" s="17" customFormat="1">
      <c r="B4" s="51" t="s">
        <v>26</v>
      </c>
    </row>
    <row r="5" spans="2:10" s="17" customFormat="1">
      <c r="B5" s="52" t="s">
        <v>27</v>
      </c>
      <c r="C5" s="53"/>
      <c r="D5" s="53"/>
      <c r="E5" s="53"/>
      <c r="F5" s="54"/>
      <c r="I5" s="55"/>
    </row>
    <row r="6" spans="2:10" s="17" customFormat="1">
      <c r="B6" s="52" t="s">
        <v>28</v>
      </c>
      <c r="C6" s="56"/>
      <c r="D6" s="56"/>
      <c r="E6" s="56"/>
      <c r="F6" s="57"/>
      <c r="I6" s="58"/>
    </row>
    <row r="7" spans="2:10" s="17" customFormat="1">
      <c r="I7" s="59"/>
    </row>
    <row r="8" spans="2:10" s="17" customFormat="1" ht="55.5" customHeight="1">
      <c r="B8" s="50" t="s">
        <v>5</v>
      </c>
      <c r="C8" s="49" t="s">
        <v>4</v>
      </c>
      <c r="D8" s="49" t="s">
        <v>6</v>
      </c>
      <c r="E8" s="49" t="s">
        <v>111</v>
      </c>
      <c r="F8" s="49" t="s">
        <v>109</v>
      </c>
      <c r="G8" s="49" t="s">
        <v>110</v>
      </c>
      <c r="H8" s="49" t="s">
        <v>112</v>
      </c>
      <c r="I8" s="49" t="s">
        <v>29</v>
      </c>
    </row>
    <row r="9" spans="2:10" s="17" customFormat="1">
      <c r="B9" s="32" t="s">
        <v>36</v>
      </c>
      <c r="C9" s="60"/>
      <c r="D9" s="60"/>
      <c r="E9" s="60"/>
      <c r="F9" s="60"/>
      <c r="G9" s="60"/>
      <c r="H9" s="60"/>
      <c r="I9" s="60"/>
    </row>
    <row r="10" spans="2:10" s="63" customFormat="1">
      <c r="B10" s="61" t="s">
        <v>37</v>
      </c>
      <c r="C10" s="62"/>
      <c r="D10" s="62"/>
      <c r="E10" s="62"/>
      <c r="F10" s="62"/>
      <c r="G10" s="62"/>
      <c r="H10" s="62"/>
      <c r="I10" s="62"/>
    </row>
    <row r="11" spans="2:10" s="17" customFormat="1">
      <c r="B11" s="64" t="s">
        <v>38</v>
      </c>
      <c r="C11" s="21"/>
      <c r="D11" s="21"/>
      <c r="E11" s="21"/>
      <c r="F11" s="21"/>
      <c r="G11" s="21"/>
      <c r="H11" s="21"/>
      <c r="I11" s="21"/>
    </row>
    <row r="12" spans="2:10" s="17" customFormat="1">
      <c r="B12" s="18" t="s">
        <v>31</v>
      </c>
      <c r="C12" s="15" t="s">
        <v>7</v>
      </c>
      <c r="D12" s="15">
        <v>15</v>
      </c>
      <c r="E12" s="15"/>
      <c r="F12" s="65"/>
      <c r="G12" s="15"/>
      <c r="H12" s="15"/>
      <c r="I12" s="16"/>
    </row>
    <row r="13" spans="2:10" s="17" customFormat="1">
      <c r="B13" s="18" t="s">
        <v>32</v>
      </c>
      <c r="C13" s="15"/>
      <c r="D13" s="15"/>
      <c r="E13" s="15"/>
      <c r="F13" s="65"/>
      <c r="G13" s="15"/>
      <c r="H13" s="15"/>
      <c r="I13" s="16"/>
    </row>
    <row r="14" spans="2:10" s="17" customFormat="1">
      <c r="B14" s="18" t="s">
        <v>33</v>
      </c>
      <c r="C14" s="15"/>
      <c r="D14" s="15"/>
      <c r="E14" s="15"/>
      <c r="F14" s="65"/>
      <c r="G14" s="15"/>
      <c r="H14" s="15"/>
      <c r="I14" s="16"/>
    </row>
    <row r="15" spans="2:10" s="17" customFormat="1">
      <c r="B15" s="66" t="s">
        <v>30</v>
      </c>
      <c r="C15" s="67"/>
      <c r="D15" s="67"/>
      <c r="E15" s="67"/>
      <c r="F15" s="67"/>
      <c r="G15" s="67"/>
      <c r="H15" s="67"/>
      <c r="I15" s="19"/>
      <c r="J15" s="44"/>
    </row>
    <row r="16" spans="2:10" s="17" customFormat="1">
      <c r="B16" s="66"/>
      <c r="C16" s="67"/>
      <c r="D16" s="67"/>
      <c r="E16" s="67"/>
      <c r="F16" s="67"/>
      <c r="G16" s="67"/>
      <c r="H16" s="67"/>
      <c r="I16" s="19"/>
      <c r="J16" s="44"/>
    </row>
    <row r="17" spans="2:10" s="17" customFormat="1">
      <c r="B17" s="64" t="s">
        <v>39</v>
      </c>
      <c r="C17" s="67"/>
      <c r="D17" s="67"/>
      <c r="E17" s="67"/>
      <c r="F17" s="67"/>
      <c r="G17" s="67"/>
      <c r="H17" s="67"/>
      <c r="I17" s="19"/>
      <c r="J17" s="44"/>
    </row>
    <row r="18" spans="2:10" s="17" customFormat="1" ht="48.5" customHeight="1">
      <c r="B18" s="14" t="s">
        <v>34</v>
      </c>
      <c r="C18" s="15"/>
      <c r="D18" s="15"/>
      <c r="E18" s="15"/>
      <c r="F18" s="67"/>
      <c r="G18" s="67"/>
      <c r="H18" s="67"/>
      <c r="I18" s="19"/>
      <c r="J18" s="44"/>
    </row>
    <row r="19" spans="2:10" s="17" customFormat="1">
      <c r="B19" s="66" t="s">
        <v>35</v>
      </c>
      <c r="C19" s="67"/>
      <c r="D19" s="67"/>
      <c r="E19" s="67"/>
      <c r="F19" s="67"/>
      <c r="G19" s="67"/>
      <c r="H19" s="67"/>
      <c r="I19" s="19"/>
      <c r="J19" s="44"/>
    </row>
    <row r="20" spans="2:10" s="17" customFormat="1">
      <c r="B20" s="66"/>
      <c r="C20" s="67"/>
      <c r="D20" s="67"/>
      <c r="E20" s="67"/>
      <c r="F20" s="67"/>
      <c r="G20" s="67"/>
      <c r="H20" s="67"/>
      <c r="I20" s="19"/>
      <c r="J20" s="44"/>
    </row>
    <row r="21" spans="2:10" ht="15.65" customHeight="1">
      <c r="B21" s="10" t="s">
        <v>40</v>
      </c>
      <c r="C21" s="5"/>
      <c r="D21" s="5"/>
      <c r="E21" s="5"/>
      <c r="F21" s="5"/>
      <c r="G21" s="5"/>
      <c r="H21" s="5"/>
      <c r="I21" s="5"/>
    </row>
    <row r="22" spans="2:10">
      <c r="B22" s="13" t="s">
        <v>41</v>
      </c>
      <c r="C22" s="7" t="s">
        <v>9</v>
      </c>
      <c r="D22" s="5"/>
      <c r="E22" s="5"/>
      <c r="F22" s="5"/>
      <c r="G22" s="5"/>
      <c r="H22" s="5"/>
      <c r="I22" s="5"/>
    </row>
    <row r="23" spans="2:10" s="17" customFormat="1">
      <c r="B23" s="13" t="s">
        <v>42</v>
      </c>
      <c r="C23" s="15" t="s">
        <v>10</v>
      </c>
      <c r="D23" s="15"/>
      <c r="E23" s="15"/>
      <c r="F23" s="16"/>
      <c r="G23" s="15"/>
      <c r="H23" s="15"/>
      <c r="I23" s="16"/>
    </row>
    <row r="24" spans="2:10" s="17" customFormat="1" ht="16.5" customHeight="1">
      <c r="B24" s="13" t="s">
        <v>43</v>
      </c>
      <c r="C24" s="15" t="s">
        <v>9</v>
      </c>
      <c r="D24" s="15"/>
      <c r="E24" s="15"/>
      <c r="F24" s="16"/>
      <c r="G24" s="15"/>
      <c r="H24" s="15"/>
      <c r="I24" s="16"/>
    </row>
    <row r="25" spans="2:10">
      <c r="B25" s="10" t="s">
        <v>8</v>
      </c>
      <c r="C25" s="5"/>
      <c r="D25" s="5"/>
      <c r="E25" s="5"/>
      <c r="F25" s="9"/>
      <c r="G25" s="5"/>
      <c r="H25" s="5"/>
      <c r="I25" s="11"/>
      <c r="J25" s="12"/>
    </row>
    <row r="26" spans="2:10" ht="15.5" customHeight="1">
      <c r="B26" s="6"/>
      <c r="C26" s="5"/>
      <c r="D26" s="5"/>
      <c r="E26" s="5"/>
      <c r="F26" s="9"/>
      <c r="G26" s="5"/>
      <c r="H26" s="5"/>
      <c r="I26" s="5"/>
    </row>
    <row r="27" spans="2:10" ht="15.5" customHeight="1">
      <c r="B27" s="10" t="s">
        <v>44</v>
      </c>
      <c r="C27" s="5"/>
      <c r="D27" s="5"/>
      <c r="E27" s="5"/>
      <c r="F27" s="9"/>
      <c r="G27" s="5"/>
      <c r="H27" s="5"/>
      <c r="I27" s="5"/>
    </row>
    <row r="28" spans="2:10" ht="30.5" customHeight="1">
      <c r="B28" s="4" t="s">
        <v>127</v>
      </c>
      <c r="C28" s="5"/>
      <c r="D28" s="5"/>
      <c r="E28" s="5"/>
      <c r="F28" s="9"/>
      <c r="G28" s="5"/>
      <c r="H28" s="5"/>
      <c r="I28" s="5"/>
    </row>
    <row r="29" spans="2:10" ht="15.5" customHeight="1">
      <c r="B29" s="10" t="s">
        <v>45</v>
      </c>
      <c r="C29" s="5"/>
      <c r="D29" s="5"/>
      <c r="E29" s="5"/>
      <c r="F29" s="9"/>
      <c r="G29" s="5"/>
      <c r="H29" s="5"/>
      <c r="I29" s="5"/>
    </row>
    <row r="30" spans="2:10" ht="15.5" customHeight="1">
      <c r="B30" s="6"/>
      <c r="C30" s="5"/>
      <c r="D30" s="5"/>
      <c r="E30" s="5"/>
      <c r="F30" s="9"/>
      <c r="G30" s="5"/>
      <c r="H30" s="5"/>
      <c r="I30" s="5"/>
    </row>
    <row r="31" spans="2:10">
      <c r="B31" s="10" t="s">
        <v>46</v>
      </c>
      <c r="C31" s="5"/>
      <c r="D31" s="5"/>
      <c r="E31" s="5"/>
      <c r="F31" s="9"/>
      <c r="G31" s="5"/>
      <c r="H31" s="5"/>
      <c r="I31" s="5"/>
    </row>
    <row r="32" spans="2:10">
      <c r="B32" s="4" t="s">
        <v>48</v>
      </c>
      <c r="C32" s="7"/>
      <c r="D32" s="7"/>
      <c r="E32" s="7"/>
      <c r="F32" s="9"/>
      <c r="G32" s="7"/>
      <c r="H32" s="7"/>
      <c r="I32" s="9"/>
    </row>
    <row r="33" spans="2:10">
      <c r="B33" s="10" t="s">
        <v>47</v>
      </c>
      <c r="C33" s="7"/>
      <c r="D33" s="7"/>
      <c r="E33" s="7"/>
      <c r="F33" s="9"/>
      <c r="G33" s="7"/>
      <c r="H33" s="7"/>
      <c r="I33" s="20"/>
      <c r="J33" s="12"/>
    </row>
    <row r="34" spans="2:10" ht="18.5" customHeight="1">
      <c r="B34" s="6"/>
      <c r="C34" s="7"/>
      <c r="D34" s="7"/>
      <c r="E34" s="7"/>
      <c r="F34" s="9"/>
      <c r="G34" s="7"/>
      <c r="H34" s="7"/>
      <c r="I34" s="9"/>
    </row>
    <row r="35" spans="2:10">
      <c r="B35" s="10" t="s">
        <v>51</v>
      </c>
      <c r="C35" s="5"/>
      <c r="D35" s="5"/>
      <c r="E35" s="5"/>
      <c r="F35" s="9"/>
      <c r="G35" s="5"/>
      <c r="H35" s="5"/>
      <c r="I35" s="5"/>
    </row>
    <row r="36" spans="2:10" ht="39" customHeight="1">
      <c r="B36" s="99" t="s">
        <v>108</v>
      </c>
      <c r="C36" s="5"/>
      <c r="D36" s="5"/>
      <c r="E36" s="5"/>
      <c r="F36" s="9"/>
      <c r="G36" s="5"/>
      <c r="H36" s="5"/>
      <c r="I36" s="5"/>
    </row>
    <row r="37" spans="2:10" s="17" customFormat="1" ht="15" customHeight="1">
      <c r="B37" s="14" t="s">
        <v>12</v>
      </c>
      <c r="C37" s="15"/>
      <c r="D37" s="15"/>
      <c r="E37" s="15"/>
      <c r="F37" s="16"/>
      <c r="G37" s="15"/>
      <c r="H37" s="15"/>
      <c r="I37" s="16"/>
    </row>
    <row r="38" spans="2:10" s="17" customFormat="1">
      <c r="B38" s="14" t="s">
        <v>128</v>
      </c>
      <c r="C38" s="15" t="s">
        <v>137</v>
      </c>
      <c r="D38" s="15"/>
      <c r="E38" s="15"/>
      <c r="F38" s="22"/>
      <c r="G38" s="15"/>
      <c r="H38" s="15"/>
      <c r="I38" s="23"/>
    </row>
    <row r="39" spans="2:10" s="17" customFormat="1" ht="33.5" customHeight="1">
      <c r="B39" s="14" t="s">
        <v>52</v>
      </c>
      <c r="C39" s="15"/>
      <c r="D39" s="15"/>
      <c r="E39" s="15"/>
      <c r="F39" s="22"/>
      <c r="G39" s="15"/>
      <c r="H39" s="15"/>
      <c r="I39" s="23"/>
    </row>
    <row r="40" spans="2:10" s="17" customFormat="1" ht="21.5" customHeight="1">
      <c r="B40" s="14" t="s">
        <v>129</v>
      </c>
      <c r="C40" s="15" t="s">
        <v>138</v>
      </c>
      <c r="D40" s="15"/>
      <c r="E40" s="15"/>
      <c r="F40" s="22"/>
      <c r="G40" s="15"/>
      <c r="H40" s="15"/>
      <c r="I40" s="23"/>
    </row>
    <row r="41" spans="2:10" s="17" customFormat="1" ht="21" customHeight="1">
      <c r="B41" s="14" t="s">
        <v>49</v>
      </c>
      <c r="C41" s="15"/>
      <c r="D41" s="15"/>
      <c r="E41" s="15"/>
      <c r="F41" s="22"/>
      <c r="G41" s="15"/>
      <c r="H41" s="15"/>
      <c r="I41" s="23"/>
    </row>
    <row r="42" spans="2:10" s="17" customFormat="1" ht="21" customHeight="1">
      <c r="B42" s="14" t="s">
        <v>50</v>
      </c>
      <c r="C42" s="15"/>
      <c r="D42" s="15"/>
      <c r="E42" s="15"/>
      <c r="F42" s="22"/>
      <c r="G42" s="15"/>
      <c r="H42" s="15"/>
      <c r="I42" s="23"/>
    </row>
    <row r="43" spans="2:10" s="17" customFormat="1" ht="21" customHeight="1">
      <c r="B43" s="14" t="s">
        <v>130</v>
      </c>
      <c r="C43" s="15"/>
      <c r="D43" s="15"/>
      <c r="E43" s="15"/>
      <c r="F43" s="22"/>
      <c r="G43" s="15"/>
      <c r="H43" s="15"/>
      <c r="I43" s="23"/>
    </row>
    <row r="44" spans="2:10" s="17" customFormat="1" ht="15.5" customHeight="1">
      <c r="B44" s="14" t="s">
        <v>131</v>
      </c>
      <c r="C44" s="15"/>
      <c r="D44" s="15"/>
      <c r="E44" s="15"/>
      <c r="F44" s="23"/>
      <c r="G44" s="23"/>
      <c r="H44" s="23"/>
      <c r="I44" s="23"/>
      <c r="J44" s="44"/>
    </row>
    <row r="45" spans="2:10" s="17" customFormat="1" ht="19.5" customHeight="1">
      <c r="B45" s="14" t="s">
        <v>132</v>
      </c>
      <c r="C45" s="15" t="s">
        <v>140</v>
      </c>
      <c r="D45" s="15"/>
      <c r="E45" s="15"/>
      <c r="F45" s="23"/>
      <c r="G45" s="23"/>
      <c r="H45" s="23"/>
      <c r="I45" s="23"/>
      <c r="J45" s="44"/>
    </row>
    <row r="46" spans="2:10" s="17" customFormat="1" ht="22.5" customHeight="1">
      <c r="B46" s="14" t="s">
        <v>133</v>
      </c>
      <c r="C46" s="15" t="s">
        <v>139</v>
      </c>
      <c r="D46" s="15"/>
      <c r="E46" s="15"/>
      <c r="F46" s="22"/>
      <c r="G46" s="15"/>
      <c r="H46" s="15"/>
      <c r="I46" s="23"/>
    </row>
    <row r="47" spans="2:10" s="17" customFormat="1" ht="20.5" customHeight="1">
      <c r="B47" s="67" t="s">
        <v>101</v>
      </c>
      <c r="C47" s="15"/>
      <c r="D47" s="15"/>
      <c r="E47" s="15"/>
      <c r="F47" s="21"/>
      <c r="G47" s="21"/>
      <c r="H47" s="21"/>
      <c r="I47" s="21"/>
    </row>
    <row r="48" spans="2:10" s="17" customFormat="1" ht="29.5" customHeight="1">
      <c r="B48" s="68" t="s">
        <v>104</v>
      </c>
      <c r="C48" s="15"/>
      <c r="D48" s="15"/>
      <c r="E48" s="15"/>
      <c r="F48" s="21"/>
      <c r="G48" s="21"/>
      <c r="H48" s="21"/>
      <c r="I48" s="21"/>
    </row>
    <row r="49" spans="2:10" s="28" customFormat="1">
      <c r="B49" s="24" t="s">
        <v>102</v>
      </c>
      <c r="C49" s="25"/>
      <c r="D49" s="25"/>
      <c r="E49" s="25"/>
      <c r="F49" s="25"/>
      <c r="G49" s="25"/>
      <c r="H49" s="25"/>
      <c r="I49" s="26"/>
      <c r="J49" s="27"/>
    </row>
    <row r="50" spans="2:10" s="28" customFormat="1" ht="32">
      <c r="B50" s="68" t="s">
        <v>104</v>
      </c>
      <c r="C50" s="25"/>
      <c r="D50" s="25"/>
      <c r="E50" s="25"/>
      <c r="F50" s="25"/>
      <c r="G50" s="25"/>
      <c r="H50" s="25"/>
      <c r="I50" s="26"/>
      <c r="J50" s="27"/>
    </row>
    <row r="51" spans="2:10" s="28" customFormat="1">
      <c r="B51" s="24" t="s">
        <v>103</v>
      </c>
      <c r="C51" s="25"/>
      <c r="D51" s="25"/>
      <c r="E51" s="25"/>
      <c r="F51" s="25"/>
      <c r="G51" s="25"/>
      <c r="H51" s="25"/>
      <c r="I51" s="26"/>
      <c r="J51" s="27"/>
    </row>
    <row r="52" spans="2:10" s="28" customFormat="1">
      <c r="B52" s="68" t="s">
        <v>105</v>
      </c>
      <c r="C52" s="25"/>
      <c r="D52" s="25"/>
      <c r="E52" s="25"/>
      <c r="F52" s="25"/>
      <c r="G52" s="25"/>
      <c r="H52" s="25"/>
      <c r="I52" s="26"/>
      <c r="J52" s="27"/>
    </row>
    <row r="53" spans="2:10" s="28" customFormat="1">
      <c r="B53" s="10" t="s">
        <v>53</v>
      </c>
      <c r="C53" s="25"/>
      <c r="D53" s="25"/>
      <c r="E53" s="25"/>
      <c r="F53" s="25"/>
      <c r="G53" s="25"/>
      <c r="H53" s="25"/>
      <c r="I53" s="26"/>
      <c r="J53" s="27"/>
    </row>
    <row r="54" spans="2:10" s="28" customFormat="1" ht="15.5" customHeight="1">
      <c r="B54" s="24"/>
      <c r="C54" s="29"/>
      <c r="D54" s="29"/>
      <c r="E54" s="29"/>
      <c r="F54" s="29"/>
      <c r="G54" s="29"/>
      <c r="H54" s="29"/>
      <c r="I54" s="29"/>
    </row>
    <row r="55" spans="2:10">
      <c r="B55" s="3" t="s">
        <v>0</v>
      </c>
      <c r="C55" s="30"/>
      <c r="D55" s="30"/>
      <c r="E55" s="30"/>
      <c r="F55" s="30"/>
      <c r="G55" s="30"/>
      <c r="H55" s="30"/>
      <c r="I55" s="31"/>
    </row>
    <row r="56" spans="2:10">
      <c r="B56" s="24"/>
      <c r="C56" s="29"/>
      <c r="D56" s="29"/>
      <c r="E56" s="29"/>
      <c r="F56" s="29"/>
      <c r="G56" s="29"/>
      <c r="H56" s="29"/>
      <c r="I56" s="26"/>
    </row>
    <row r="57" spans="2:10">
      <c r="B57" s="3" t="s">
        <v>1</v>
      </c>
      <c r="C57" s="30"/>
      <c r="D57" s="30"/>
      <c r="E57" s="30"/>
      <c r="F57" s="30"/>
      <c r="G57" s="30"/>
      <c r="H57" s="30"/>
      <c r="I57" s="30"/>
    </row>
    <row r="58" spans="2:10" ht="19.5" customHeight="1">
      <c r="B58" s="6" t="s">
        <v>135</v>
      </c>
      <c r="C58" s="5"/>
      <c r="D58" s="5"/>
      <c r="E58" s="5"/>
      <c r="F58" s="8"/>
      <c r="G58" s="69"/>
      <c r="H58" s="69"/>
      <c r="I58" s="9"/>
    </row>
    <row r="59" spans="2:10" ht="20" customHeight="1">
      <c r="B59" s="32" t="s">
        <v>2</v>
      </c>
      <c r="C59" s="33"/>
      <c r="D59" s="33"/>
      <c r="E59" s="33"/>
      <c r="F59" s="33"/>
      <c r="G59" s="33"/>
      <c r="H59" s="33"/>
      <c r="I59" s="34"/>
    </row>
    <row r="60" spans="2:10">
      <c r="B60" s="35" t="s">
        <v>3</v>
      </c>
      <c r="C60" s="36"/>
      <c r="D60" s="36"/>
      <c r="E60" s="36"/>
      <c r="F60" s="36"/>
      <c r="G60" s="36"/>
      <c r="H60" s="36"/>
      <c r="I60" s="37"/>
    </row>
    <row r="61" spans="2:10">
      <c r="B61" s="38" t="s">
        <v>11</v>
      </c>
      <c r="C61" s="38"/>
      <c r="D61" s="38"/>
      <c r="E61" s="38"/>
      <c r="F61" s="38"/>
      <c r="G61" s="38"/>
      <c r="H61" s="38"/>
      <c r="I61" s="39"/>
      <c r="J61" s="12"/>
    </row>
    <row r="63" spans="2:10">
      <c r="B63" s="128" t="s">
        <v>136</v>
      </c>
      <c r="J63" s="1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7DBE7-76C6-4E10-8D9F-C992585586AB}">
  <sheetPr>
    <tabColor rgb="FF00B050"/>
  </sheetPr>
  <dimension ref="A2:C13"/>
  <sheetViews>
    <sheetView showGridLines="0" topLeftCell="A7" zoomScale="110" zoomScaleNormal="110" workbookViewId="0">
      <selection activeCell="A12" sqref="A12"/>
    </sheetView>
  </sheetViews>
  <sheetFormatPr baseColWidth="10" defaultRowHeight="14.5"/>
  <cols>
    <col min="1" max="1" width="48.90625" bestFit="1" customWidth="1"/>
  </cols>
  <sheetData>
    <row r="2" spans="1:3">
      <c r="A2" s="125" t="s">
        <v>57</v>
      </c>
      <c r="B2" s="125"/>
      <c r="C2" s="125"/>
    </row>
    <row r="5" spans="1:3">
      <c r="A5" s="77" t="s">
        <v>15</v>
      </c>
      <c r="B5" s="78" t="s">
        <v>54</v>
      </c>
      <c r="C5" s="78" t="s">
        <v>55</v>
      </c>
    </row>
    <row r="6" spans="1:3">
      <c r="A6" s="73" t="str">
        <f>+'PPTTO Detallado'!B10</f>
        <v>1. PERSONAL</v>
      </c>
      <c r="B6" s="74"/>
      <c r="C6" s="74"/>
    </row>
    <row r="7" spans="1:3">
      <c r="A7" s="73" t="str">
        <f>+'PPTTO Detallado'!B21</f>
        <v>2. VIATICOS, HOSPEDAJE Y TRANSPORTE</v>
      </c>
      <c r="B7" s="74"/>
      <c r="C7" s="74"/>
    </row>
    <row r="8" spans="1:3">
      <c r="A8" s="73" t="str">
        <f>+'PPTTO Detallado'!B27</f>
        <v>3. EQUIPO</v>
      </c>
      <c r="B8" s="74"/>
      <c r="C8" s="74"/>
    </row>
    <row r="9" spans="1:3">
      <c r="A9" s="73" t="str">
        <f>+'PPTTO Detallado'!B31</f>
        <v xml:space="preserve">4. MOBILIARIO, SUMINISTROS Y EQUIPO DE CÓMPUTO </v>
      </c>
      <c r="B9" s="74"/>
      <c r="C9" s="74"/>
    </row>
    <row r="10" spans="1:3">
      <c r="A10" s="73" t="str">
        <f>+'PPTTO Detallado'!B35</f>
        <v xml:space="preserve">5. ACTIVIDADES CONTRACTUALES </v>
      </c>
      <c r="B10" s="74"/>
      <c r="C10" s="74"/>
    </row>
    <row r="11" spans="1:3">
      <c r="A11" s="75" t="str">
        <f>+'PPTTO Detallado'!B55</f>
        <v>TOTAL GASTOS DIRECTOS</v>
      </c>
      <c r="B11" s="76"/>
      <c r="C11" s="76"/>
    </row>
    <row r="12" spans="1:3">
      <c r="A12" s="73" t="str">
        <f>+'PPTTO Detallado'!B58</f>
        <v>Costos Indirectos (NICRA, Minimis 10% o Monto Fijo)</v>
      </c>
      <c r="B12" s="74"/>
      <c r="C12" s="74"/>
    </row>
    <row r="13" spans="1:3">
      <c r="A13" s="75" t="s">
        <v>58</v>
      </c>
      <c r="B13" s="76"/>
      <c r="C13" s="76"/>
    </row>
  </sheetData>
  <mergeCells count="1">
    <mergeCell ref="A2:C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BB830-5748-484E-A409-DF86EEB8840E}">
  <sheetPr>
    <tabColor theme="3" tint="0.749992370372631"/>
  </sheetPr>
  <dimension ref="A2:G33"/>
  <sheetViews>
    <sheetView showGridLines="0" topLeftCell="A27" workbookViewId="0">
      <selection activeCell="E13" sqref="E13"/>
    </sheetView>
  </sheetViews>
  <sheetFormatPr baseColWidth="10" defaultColWidth="11.1796875" defaultRowHeight="16.5"/>
  <cols>
    <col min="1" max="2" width="11.1796875" style="41"/>
    <col min="3" max="3" width="12.54296875" style="41" customWidth="1"/>
    <col min="4" max="4" width="14.7265625" style="41" customWidth="1"/>
    <col min="5" max="5" width="14.1796875" style="41" customWidth="1"/>
    <col min="6" max="10" width="11.1796875" style="41"/>
    <col min="11" max="11" width="14.26953125" style="41" customWidth="1"/>
    <col min="12" max="16384" width="11.1796875" style="41"/>
  </cols>
  <sheetData>
    <row r="2" spans="1:5">
      <c r="A2" s="79" t="s">
        <v>59</v>
      </c>
    </row>
    <row r="4" spans="1:5">
      <c r="A4" s="40" t="s">
        <v>60</v>
      </c>
    </row>
    <row r="5" spans="1:5">
      <c r="A5" s="42" t="s">
        <v>15</v>
      </c>
      <c r="B5" s="42"/>
      <c r="C5" s="42" t="s">
        <v>6</v>
      </c>
      <c r="D5" s="42" t="s">
        <v>13</v>
      </c>
      <c r="E5" s="42" t="s">
        <v>14</v>
      </c>
    </row>
    <row r="6" spans="1:5">
      <c r="A6" s="41" t="s">
        <v>16</v>
      </c>
      <c r="D6" s="43">
        <v>0</v>
      </c>
      <c r="E6" s="43">
        <f t="shared" ref="E6:E11" si="0">C6*D6</f>
        <v>0</v>
      </c>
    </row>
    <row r="7" spans="1:5">
      <c r="A7" s="41" t="s">
        <v>17</v>
      </c>
      <c r="D7" s="43">
        <v>0</v>
      </c>
      <c r="E7" s="43">
        <f t="shared" si="0"/>
        <v>0</v>
      </c>
    </row>
    <row r="8" spans="1:5">
      <c r="A8" s="41" t="s">
        <v>18</v>
      </c>
      <c r="D8" s="43">
        <v>0</v>
      </c>
      <c r="E8" s="43">
        <f t="shared" si="0"/>
        <v>0</v>
      </c>
    </row>
    <row r="9" spans="1:5">
      <c r="A9" s="41" t="s">
        <v>19</v>
      </c>
      <c r="D9" s="43">
        <v>0</v>
      </c>
      <c r="E9" s="43">
        <f t="shared" si="0"/>
        <v>0</v>
      </c>
    </row>
    <row r="10" spans="1:5">
      <c r="A10" s="41" t="s">
        <v>20</v>
      </c>
      <c r="D10" s="43">
        <v>0</v>
      </c>
      <c r="E10" s="43">
        <f t="shared" si="0"/>
        <v>0</v>
      </c>
    </row>
    <row r="11" spans="1:5">
      <c r="A11" s="80" t="s">
        <v>61</v>
      </c>
      <c r="B11" s="80"/>
      <c r="C11" s="80"/>
      <c r="D11" s="81">
        <v>0</v>
      </c>
      <c r="E11" s="81">
        <f t="shared" si="0"/>
        <v>0</v>
      </c>
    </row>
    <row r="12" spans="1:5">
      <c r="D12" s="40" t="s">
        <v>24</v>
      </c>
      <c r="E12" s="82">
        <f>SUM(E6:E11)</f>
        <v>0</v>
      </c>
    </row>
    <row r="13" spans="1:5">
      <c r="A13" s="41" t="s">
        <v>64</v>
      </c>
      <c r="D13" s="40" t="s">
        <v>65</v>
      </c>
      <c r="E13" s="40" t="e">
        <f>+D13*E12</f>
        <v>#VALUE!</v>
      </c>
    </row>
    <row r="16" spans="1:5">
      <c r="A16" s="40" t="s">
        <v>21</v>
      </c>
    </row>
    <row r="17" spans="1:7">
      <c r="A17" s="42" t="s">
        <v>15</v>
      </c>
      <c r="B17" s="42"/>
      <c r="C17" s="42" t="s">
        <v>6</v>
      </c>
      <c r="D17" s="42" t="s">
        <v>13</v>
      </c>
      <c r="E17" s="42" t="s">
        <v>14</v>
      </c>
    </row>
    <row r="18" spans="1:7">
      <c r="A18" s="41" t="s">
        <v>22</v>
      </c>
      <c r="D18" s="43">
        <v>0</v>
      </c>
      <c r="E18" s="43">
        <f>C18*D18</f>
        <v>0</v>
      </c>
    </row>
    <row r="19" spans="1:7">
      <c r="A19" s="41" t="s">
        <v>23</v>
      </c>
      <c r="D19" s="43">
        <v>0</v>
      </c>
      <c r="E19" s="43">
        <f>C19*D19</f>
        <v>0</v>
      </c>
    </row>
    <row r="20" spans="1:7">
      <c r="A20" s="41" t="s">
        <v>62</v>
      </c>
      <c r="D20" s="43">
        <v>0</v>
      </c>
      <c r="E20" s="43">
        <f>C20*D20</f>
        <v>0</v>
      </c>
    </row>
    <row r="21" spans="1:7">
      <c r="A21" s="80" t="s">
        <v>63</v>
      </c>
      <c r="B21" s="80"/>
      <c r="C21" s="80"/>
      <c r="D21" s="81">
        <v>0</v>
      </c>
      <c r="E21" s="83">
        <f>SUM(E18:E20)</f>
        <v>0</v>
      </c>
    </row>
    <row r="22" spans="1:7">
      <c r="D22" s="40" t="s">
        <v>24</v>
      </c>
      <c r="E22" s="82">
        <f>SUM(E21)</f>
        <v>0</v>
      </c>
    </row>
    <row r="23" spans="1:7">
      <c r="A23" s="40" t="s">
        <v>66</v>
      </c>
      <c r="B23" s="40"/>
      <c r="C23" s="40"/>
      <c r="D23" s="40" t="s">
        <v>65</v>
      </c>
      <c r="E23" s="40" t="e">
        <f>+D23*E22</f>
        <v>#VALUE!</v>
      </c>
    </row>
    <row r="26" spans="1:7">
      <c r="A26" s="40" t="s">
        <v>67</v>
      </c>
    </row>
    <row r="27" spans="1:7" s="87" customFormat="1" ht="33">
      <c r="A27" s="84" t="s">
        <v>15</v>
      </c>
      <c r="B27" s="84"/>
      <c r="C27" s="85" t="s">
        <v>69</v>
      </c>
      <c r="D27" s="86" t="s">
        <v>71</v>
      </c>
      <c r="E27" s="85" t="s">
        <v>70</v>
      </c>
      <c r="F27" s="84" t="s">
        <v>14</v>
      </c>
      <c r="G27" s="88"/>
    </row>
    <row r="28" spans="1:7">
      <c r="A28" s="41" t="s">
        <v>68</v>
      </c>
      <c r="E28" s="43">
        <v>0</v>
      </c>
      <c r="F28" s="43">
        <f>+C28*D28*E28</f>
        <v>0</v>
      </c>
    </row>
    <row r="29" spans="1:7">
      <c r="A29" s="41" t="s">
        <v>68</v>
      </c>
      <c r="D29" s="43"/>
      <c r="E29" s="43">
        <v>0</v>
      </c>
      <c r="F29" s="43">
        <f>+C29*D29*E29</f>
        <v>0</v>
      </c>
    </row>
    <row r="30" spans="1:7">
      <c r="A30" s="41" t="s">
        <v>72</v>
      </c>
      <c r="D30" s="43"/>
      <c r="E30" s="43">
        <v>0</v>
      </c>
      <c r="F30" s="43">
        <f>+C30*D30*E30</f>
        <v>0</v>
      </c>
    </row>
    <row r="31" spans="1:7">
      <c r="A31" s="80" t="s">
        <v>22</v>
      </c>
      <c r="B31" s="80"/>
      <c r="C31" s="80"/>
      <c r="D31" s="81"/>
      <c r="E31" s="81">
        <v>0</v>
      </c>
      <c r="F31" s="81">
        <f>+C31*D31*E31</f>
        <v>0</v>
      </c>
    </row>
    <row r="32" spans="1:7">
      <c r="E32" s="40" t="s">
        <v>24</v>
      </c>
      <c r="F32" s="82">
        <f>SUM(F28:F31)</f>
        <v>0</v>
      </c>
    </row>
    <row r="33" spans="4:5">
      <c r="D33" s="43"/>
      <c r="E33" s="4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9660A-06BA-4D47-9907-8408A65CF5A7}">
  <sheetPr>
    <tabColor theme="3" tint="0.749992370372631"/>
  </sheetPr>
  <dimension ref="A2:I20"/>
  <sheetViews>
    <sheetView topLeftCell="A8" workbookViewId="0">
      <selection activeCell="D26" sqref="D26"/>
    </sheetView>
  </sheetViews>
  <sheetFormatPr baseColWidth="10" defaultRowHeight="14.5"/>
  <cols>
    <col min="1" max="1" width="5.36328125" customWidth="1"/>
    <col min="2" max="2" width="22.26953125" customWidth="1"/>
    <col min="3" max="3" width="14.453125" customWidth="1"/>
    <col min="4" max="4" width="14.36328125" customWidth="1"/>
    <col min="5" max="5" width="12.81640625" customWidth="1"/>
    <col min="6" max="6" width="12.90625" customWidth="1"/>
    <col min="7" max="7" width="15.36328125" customWidth="1"/>
    <col min="8" max="8" width="16" customWidth="1"/>
    <col min="9" max="9" width="13.90625" customWidth="1"/>
  </cols>
  <sheetData>
    <row r="2" spans="1:9">
      <c r="B2" s="1" t="s">
        <v>106</v>
      </c>
    </row>
    <row r="3" spans="1:9">
      <c r="B3" s="1" t="s">
        <v>89</v>
      </c>
    </row>
    <row r="4" spans="1:9">
      <c r="B4" s="1" t="s">
        <v>90</v>
      </c>
    </row>
    <row r="5" spans="1:9">
      <c r="B5" s="1" t="s">
        <v>73</v>
      </c>
    </row>
    <row r="7" spans="1:9" ht="43.5">
      <c r="A7" s="89" t="s">
        <v>74</v>
      </c>
      <c r="B7" s="89" t="s">
        <v>100</v>
      </c>
      <c r="C7" s="90" t="s">
        <v>75</v>
      </c>
      <c r="D7" s="90" t="s">
        <v>76</v>
      </c>
      <c r="E7" s="90" t="s">
        <v>77</v>
      </c>
      <c r="F7" s="90" t="s">
        <v>78</v>
      </c>
      <c r="G7" s="90" t="s">
        <v>79</v>
      </c>
      <c r="H7" s="90" t="s">
        <v>80</v>
      </c>
      <c r="I7" s="90" t="s">
        <v>81</v>
      </c>
    </row>
    <row r="8" spans="1:9">
      <c r="A8" s="70">
        <v>1</v>
      </c>
      <c r="B8" s="71" t="s">
        <v>91</v>
      </c>
      <c r="C8" s="91"/>
      <c r="D8" s="91">
        <v>250</v>
      </c>
      <c r="E8" s="92">
        <f>+C8*8.3333%</f>
        <v>0</v>
      </c>
      <c r="F8" s="92">
        <f>+C8*8.3333%</f>
        <v>0</v>
      </c>
      <c r="G8" s="92">
        <f>+C8*9.72%</f>
        <v>0</v>
      </c>
      <c r="H8" s="92">
        <f>+C8*10.67%</f>
        <v>0</v>
      </c>
      <c r="I8" s="92">
        <f>SUM(C8:H8)</f>
        <v>250</v>
      </c>
    </row>
    <row r="9" spans="1:9">
      <c r="A9" s="70">
        <v>2</v>
      </c>
      <c r="B9" s="71" t="s">
        <v>92</v>
      </c>
      <c r="C9" s="91"/>
      <c r="D9" s="91">
        <v>250</v>
      </c>
      <c r="E9" s="92">
        <f t="shared" ref="E9:E10" si="0">+C9*8.3333%</f>
        <v>0</v>
      </c>
      <c r="F9" s="92">
        <f t="shared" ref="F9:F10" si="1">+C9*8.3333%</f>
        <v>0</v>
      </c>
      <c r="G9" s="92">
        <f t="shared" ref="G9:G10" si="2">+C9*9.72%</f>
        <v>0</v>
      </c>
      <c r="H9" s="92">
        <f>+C9*10.67%</f>
        <v>0</v>
      </c>
      <c r="I9" s="92">
        <f>SUM(C9:H9)</f>
        <v>250</v>
      </c>
    </row>
    <row r="10" spans="1:9">
      <c r="A10" s="70">
        <v>3</v>
      </c>
      <c r="B10" s="71" t="s">
        <v>93</v>
      </c>
      <c r="C10" s="91"/>
      <c r="D10" s="91">
        <v>250</v>
      </c>
      <c r="E10" s="92">
        <f t="shared" si="0"/>
        <v>0</v>
      </c>
      <c r="F10" s="92">
        <f t="shared" si="1"/>
        <v>0</v>
      </c>
      <c r="G10" s="92">
        <f t="shared" si="2"/>
        <v>0</v>
      </c>
      <c r="H10" s="92">
        <f>+C10*10.67%</f>
        <v>0</v>
      </c>
      <c r="I10" s="92">
        <f>SUM(C10:H10)</f>
        <v>250</v>
      </c>
    </row>
    <row r="11" spans="1:9">
      <c r="A11" s="71"/>
      <c r="B11" s="72" t="s">
        <v>82</v>
      </c>
      <c r="C11" s="93">
        <f t="shared" ref="C11:I11" si="3">SUM(C8:C10)</f>
        <v>0</v>
      </c>
      <c r="D11" s="93">
        <f t="shared" si="3"/>
        <v>750</v>
      </c>
      <c r="E11" s="93">
        <f t="shared" si="3"/>
        <v>0</v>
      </c>
      <c r="F11" s="93">
        <f t="shared" si="3"/>
        <v>0</v>
      </c>
      <c r="G11" s="93">
        <f t="shared" si="3"/>
        <v>0</v>
      </c>
      <c r="H11" s="93">
        <f t="shared" si="3"/>
        <v>0</v>
      </c>
      <c r="I11" s="93">
        <f t="shared" si="3"/>
        <v>750</v>
      </c>
    </row>
    <row r="12" spans="1:9">
      <c r="A12" s="71"/>
      <c r="B12" s="72" t="s">
        <v>83</v>
      </c>
      <c r="C12" s="93">
        <f t="shared" ref="C12:I12" si="4">+C11*12</f>
        <v>0</v>
      </c>
      <c r="D12" s="93">
        <f t="shared" si="4"/>
        <v>9000</v>
      </c>
      <c r="E12" s="93">
        <f t="shared" si="4"/>
        <v>0</v>
      </c>
      <c r="F12" s="93">
        <f t="shared" si="4"/>
        <v>0</v>
      </c>
      <c r="G12" s="93">
        <f t="shared" si="4"/>
        <v>0</v>
      </c>
      <c r="H12" s="93">
        <f t="shared" si="4"/>
        <v>0</v>
      </c>
      <c r="I12" s="93">
        <f t="shared" si="4"/>
        <v>9000</v>
      </c>
    </row>
    <row r="16" spans="1:9">
      <c r="E16" s="126" t="s">
        <v>84</v>
      </c>
      <c r="F16" s="126"/>
    </row>
    <row r="17" spans="2:7" s="94" customFormat="1" ht="29">
      <c r="B17" s="89" t="s">
        <v>100</v>
      </c>
      <c r="C17" s="96" t="s">
        <v>75</v>
      </c>
      <c r="D17" s="96" t="s">
        <v>85</v>
      </c>
      <c r="E17" s="96" t="s">
        <v>86</v>
      </c>
      <c r="F17" s="96" t="s">
        <v>87</v>
      </c>
      <c r="G17" s="90" t="s">
        <v>88</v>
      </c>
    </row>
    <row r="18" spans="2:7">
      <c r="B18" s="71" t="s">
        <v>91</v>
      </c>
      <c r="C18" s="97">
        <f t="shared" ref="C18:D20" si="5">+C8</f>
        <v>0</v>
      </c>
      <c r="D18" s="97">
        <f t="shared" si="5"/>
        <v>250</v>
      </c>
      <c r="E18" s="97">
        <f>+C18*4.83%</f>
        <v>0</v>
      </c>
      <c r="F18" s="95">
        <f>+C18*4.5%</f>
        <v>0</v>
      </c>
      <c r="G18" s="98">
        <f>+C18+D18-E18-F18</f>
        <v>250</v>
      </c>
    </row>
    <row r="19" spans="2:7">
      <c r="B19" s="71" t="s">
        <v>92</v>
      </c>
      <c r="C19" s="97">
        <f t="shared" si="5"/>
        <v>0</v>
      </c>
      <c r="D19" s="97">
        <f t="shared" si="5"/>
        <v>250</v>
      </c>
      <c r="E19" s="97">
        <f>+C19*4.83%</f>
        <v>0</v>
      </c>
      <c r="F19" s="95">
        <f>+C19*4.5%</f>
        <v>0</v>
      </c>
      <c r="G19" s="98">
        <f>+C19+D19-E19-F19</f>
        <v>250</v>
      </c>
    </row>
    <row r="20" spans="2:7">
      <c r="B20" s="71" t="s">
        <v>93</v>
      </c>
      <c r="C20" s="97">
        <f t="shared" si="5"/>
        <v>0</v>
      </c>
      <c r="D20" s="97">
        <f t="shared" si="5"/>
        <v>250</v>
      </c>
      <c r="E20" s="97">
        <f>+C20*4.83%</f>
        <v>0</v>
      </c>
      <c r="F20" s="95">
        <f>+C20*4.5%</f>
        <v>0</v>
      </c>
      <c r="G20" s="98">
        <f>+C20+D20-E20-F20</f>
        <v>250</v>
      </c>
    </row>
  </sheetData>
  <mergeCells count="1">
    <mergeCell ref="E16:F1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4A03E-130D-4226-BB6E-285C85C54B31}">
  <sheetPr>
    <tabColor theme="8" tint="0.39997558519241921"/>
  </sheetPr>
  <dimension ref="B1:J45"/>
  <sheetViews>
    <sheetView showGridLines="0" zoomScale="90" zoomScaleNormal="90" workbookViewId="0">
      <selection activeCell="B46" sqref="B46"/>
    </sheetView>
  </sheetViews>
  <sheetFormatPr baseColWidth="10" defaultColWidth="10.90625" defaultRowHeight="16"/>
  <cols>
    <col min="1" max="1" width="4.90625" style="2" customWidth="1"/>
    <col min="2" max="2" width="60.1796875" style="2" customWidth="1"/>
    <col min="3" max="3" width="10.81640625" style="2" customWidth="1"/>
    <col min="4" max="5" width="11.81640625" style="2" customWidth="1"/>
    <col min="6" max="6" width="12" style="2" customWidth="1"/>
    <col min="7" max="8" width="11.90625" style="2" customWidth="1"/>
    <col min="9" max="9" width="36.81640625" style="2" customWidth="1"/>
    <col min="10" max="10" width="12.26953125" style="2" bestFit="1" customWidth="1"/>
    <col min="11" max="16384" width="10.90625" style="2"/>
  </cols>
  <sheetData>
    <row r="1" spans="2:9" s="17" customFormat="1"/>
    <row r="2" spans="2:9" s="17" customFormat="1">
      <c r="B2" s="51" t="s">
        <v>56</v>
      </c>
    </row>
    <row r="3" spans="2:9" s="17" customFormat="1">
      <c r="B3" s="51" t="s">
        <v>25</v>
      </c>
    </row>
    <row r="4" spans="2:9" s="17" customFormat="1">
      <c r="B4" s="51" t="s">
        <v>26</v>
      </c>
    </row>
    <row r="5" spans="2:9" s="17" customFormat="1">
      <c r="B5" s="52" t="s">
        <v>27</v>
      </c>
      <c r="C5" s="53"/>
      <c r="D5" s="53"/>
      <c r="E5" s="53"/>
      <c r="F5" s="54"/>
      <c r="I5" s="55"/>
    </row>
    <row r="6" spans="2:9" s="17" customFormat="1">
      <c r="B6" s="52" t="s">
        <v>28</v>
      </c>
      <c r="C6" s="56"/>
      <c r="D6" s="56"/>
      <c r="E6" s="56"/>
      <c r="F6" s="57"/>
      <c r="I6" s="58"/>
    </row>
    <row r="7" spans="2:9" s="17" customFormat="1">
      <c r="B7" s="52"/>
      <c r="C7" s="56"/>
      <c r="D7" s="56"/>
      <c r="E7" s="56"/>
      <c r="F7" s="57"/>
      <c r="I7" s="58"/>
    </row>
    <row r="8" spans="2:9" s="17" customFormat="1" ht="39" customHeight="1">
      <c r="B8" s="127" t="s">
        <v>98</v>
      </c>
      <c r="C8" s="127"/>
      <c r="D8" s="127"/>
      <c r="E8" s="127"/>
      <c r="F8" s="127"/>
      <c r="G8" s="127"/>
      <c r="H8" s="127"/>
      <c r="I8" s="127"/>
    </row>
    <row r="9" spans="2:9" s="17" customFormat="1">
      <c r="I9" s="59"/>
    </row>
    <row r="10" spans="2:9" s="17" customFormat="1" ht="68.5" customHeight="1">
      <c r="B10" s="50" t="s">
        <v>5</v>
      </c>
      <c r="C10" s="49" t="s">
        <v>4</v>
      </c>
      <c r="D10" s="49" t="s">
        <v>6</v>
      </c>
      <c r="E10" s="100" t="s">
        <v>113</v>
      </c>
      <c r="F10" s="49" t="s">
        <v>109</v>
      </c>
      <c r="G10" s="49" t="s">
        <v>110</v>
      </c>
      <c r="H10" s="49" t="s">
        <v>112</v>
      </c>
      <c r="I10" s="49" t="s">
        <v>29</v>
      </c>
    </row>
    <row r="11" spans="2:9" s="17" customFormat="1">
      <c r="B11" s="32" t="s">
        <v>36</v>
      </c>
      <c r="C11" s="60"/>
      <c r="D11" s="60"/>
      <c r="E11" s="60"/>
      <c r="F11" s="60"/>
      <c r="G11" s="60"/>
      <c r="H11" s="60"/>
      <c r="I11" s="60"/>
    </row>
    <row r="12" spans="2:9" s="63" customFormat="1">
      <c r="B12" s="61" t="s">
        <v>37</v>
      </c>
      <c r="C12" s="62"/>
      <c r="D12" s="62"/>
      <c r="E12" s="62"/>
      <c r="F12" s="62"/>
      <c r="G12" s="62"/>
      <c r="H12" s="62"/>
      <c r="I12" s="62"/>
    </row>
    <row r="13" spans="2:9" s="17" customFormat="1">
      <c r="B13" s="64" t="s">
        <v>38</v>
      </c>
      <c r="C13" s="21"/>
      <c r="D13" s="21"/>
      <c r="E13" s="21"/>
      <c r="F13" s="21"/>
      <c r="G13" s="21"/>
      <c r="H13" s="21"/>
      <c r="I13" s="21"/>
    </row>
    <row r="14" spans="2:9" s="17" customFormat="1">
      <c r="B14" s="18" t="s">
        <v>94</v>
      </c>
      <c r="C14" s="15"/>
      <c r="D14" s="15"/>
      <c r="E14" s="15"/>
      <c r="F14" s="65"/>
      <c r="G14" s="15"/>
      <c r="H14" s="15"/>
      <c r="I14" s="16"/>
    </row>
    <row r="15" spans="2:9" s="17" customFormat="1">
      <c r="B15" s="18" t="s">
        <v>95</v>
      </c>
      <c r="C15" s="15"/>
      <c r="D15" s="15"/>
      <c r="E15" s="15"/>
      <c r="F15" s="65"/>
      <c r="G15" s="15"/>
      <c r="H15" s="15"/>
      <c r="I15" s="16"/>
    </row>
    <row r="16" spans="2:9" s="17" customFormat="1">
      <c r="B16" s="18" t="s">
        <v>96</v>
      </c>
      <c r="C16" s="15"/>
      <c r="D16" s="15"/>
      <c r="E16" s="15"/>
      <c r="F16" s="65"/>
      <c r="G16" s="15"/>
      <c r="H16" s="15"/>
      <c r="I16" s="16"/>
    </row>
    <row r="17" spans="2:10" s="17" customFormat="1">
      <c r="B17" s="66" t="s">
        <v>30</v>
      </c>
      <c r="C17" s="67"/>
      <c r="D17" s="67"/>
      <c r="E17" s="67"/>
      <c r="F17" s="67"/>
      <c r="G17" s="67"/>
      <c r="H17" s="67"/>
      <c r="I17" s="19"/>
      <c r="J17" s="44"/>
    </row>
    <row r="18" spans="2:10" s="17" customFormat="1">
      <c r="B18" s="66"/>
      <c r="C18" s="67"/>
      <c r="D18" s="67"/>
      <c r="E18" s="67"/>
      <c r="F18" s="67"/>
      <c r="G18" s="67"/>
      <c r="H18" s="67"/>
      <c r="I18" s="19"/>
      <c r="J18" s="44"/>
    </row>
    <row r="19" spans="2:10" s="17" customFormat="1">
      <c r="B19" s="64" t="s">
        <v>39</v>
      </c>
      <c r="C19" s="67"/>
      <c r="D19" s="67"/>
      <c r="E19" s="67"/>
      <c r="F19" s="67"/>
      <c r="G19" s="67"/>
      <c r="H19" s="67"/>
      <c r="I19" s="19"/>
      <c r="J19" s="44"/>
    </row>
    <row r="20" spans="2:10" s="17" customFormat="1" ht="48.5" customHeight="1">
      <c r="B20" s="14" t="s">
        <v>34</v>
      </c>
      <c r="C20" s="15"/>
      <c r="D20" s="15"/>
      <c r="E20" s="15"/>
      <c r="F20" s="67"/>
      <c r="G20" s="67"/>
      <c r="H20" s="67"/>
      <c r="I20" s="19"/>
      <c r="J20" s="44"/>
    </row>
    <row r="21" spans="2:10" s="17" customFormat="1">
      <c r="B21" s="66" t="s">
        <v>35</v>
      </c>
      <c r="C21" s="67"/>
      <c r="D21" s="67"/>
      <c r="E21" s="67"/>
      <c r="F21" s="67"/>
      <c r="G21" s="67"/>
      <c r="H21" s="67"/>
      <c r="I21" s="19"/>
      <c r="J21" s="44"/>
    </row>
    <row r="22" spans="2:10" s="17" customFormat="1">
      <c r="B22" s="66"/>
      <c r="C22" s="67"/>
      <c r="D22" s="67"/>
      <c r="E22" s="67"/>
      <c r="F22" s="67"/>
      <c r="G22" s="67"/>
      <c r="H22" s="67"/>
      <c r="I22" s="19"/>
      <c r="J22" s="44"/>
    </row>
    <row r="23" spans="2:10" s="45" customFormat="1">
      <c r="B23" s="66"/>
      <c r="C23" s="46"/>
      <c r="D23" s="46"/>
      <c r="E23" s="46"/>
      <c r="F23" s="47"/>
      <c r="G23" s="46"/>
      <c r="H23" s="46"/>
      <c r="I23" s="48"/>
    </row>
    <row r="24" spans="2:10" ht="15.65" customHeight="1">
      <c r="B24" s="10" t="s">
        <v>40</v>
      </c>
      <c r="C24" s="5"/>
      <c r="D24" s="5"/>
      <c r="E24" s="5"/>
      <c r="F24" s="5"/>
      <c r="G24" s="5"/>
      <c r="H24" s="5"/>
      <c r="I24" s="5"/>
    </row>
    <row r="25" spans="2:10">
      <c r="B25" s="13" t="s">
        <v>41</v>
      </c>
      <c r="C25" s="7"/>
      <c r="D25" s="5"/>
      <c r="E25" s="5"/>
      <c r="F25" s="5"/>
      <c r="G25" s="5"/>
      <c r="H25" s="5"/>
      <c r="I25" s="5"/>
    </row>
    <row r="26" spans="2:10" s="17" customFormat="1">
      <c r="B26" s="13" t="s">
        <v>42</v>
      </c>
      <c r="C26" s="15"/>
      <c r="D26" s="15"/>
      <c r="E26" s="15"/>
      <c r="F26" s="16"/>
      <c r="G26" s="15"/>
      <c r="H26" s="15"/>
      <c r="I26" s="16"/>
    </row>
    <row r="27" spans="2:10" s="17" customFormat="1" ht="16.5" customHeight="1">
      <c r="B27" s="13" t="s">
        <v>43</v>
      </c>
      <c r="C27" s="15"/>
      <c r="D27" s="15"/>
      <c r="E27" s="15"/>
      <c r="F27" s="16"/>
      <c r="G27" s="15"/>
      <c r="H27" s="15"/>
      <c r="I27" s="16"/>
    </row>
    <row r="28" spans="2:10">
      <c r="B28" s="10" t="s">
        <v>8</v>
      </c>
      <c r="C28" s="5"/>
      <c r="D28" s="5"/>
      <c r="E28" s="5"/>
      <c r="F28" s="9"/>
      <c r="G28" s="5"/>
      <c r="H28" s="5"/>
      <c r="I28" s="11"/>
      <c r="J28" s="12"/>
    </row>
    <row r="29" spans="2:10" ht="15.5" customHeight="1">
      <c r="B29" s="6"/>
      <c r="C29" s="5"/>
      <c r="D29" s="5"/>
      <c r="E29" s="5"/>
      <c r="F29" s="9"/>
      <c r="G29" s="5"/>
      <c r="H29" s="5"/>
      <c r="I29" s="5"/>
    </row>
    <row r="30" spans="2:10" ht="15.5" customHeight="1">
      <c r="B30" s="10" t="s">
        <v>44</v>
      </c>
      <c r="C30" s="5"/>
      <c r="D30" s="5"/>
      <c r="E30" s="5"/>
      <c r="F30" s="9"/>
      <c r="G30" s="5"/>
      <c r="H30" s="5"/>
      <c r="I30" s="5"/>
    </row>
    <row r="31" spans="2:10" ht="30.5" customHeight="1">
      <c r="B31" s="4" t="s">
        <v>127</v>
      </c>
      <c r="C31" s="5"/>
      <c r="D31" s="5"/>
      <c r="E31" s="5"/>
      <c r="F31" s="9"/>
      <c r="G31" s="5"/>
      <c r="H31" s="5"/>
      <c r="I31" s="5"/>
    </row>
    <row r="32" spans="2:10" ht="15.5" customHeight="1">
      <c r="B32" s="10" t="s">
        <v>45</v>
      </c>
      <c r="C32" s="5"/>
      <c r="D32" s="5"/>
      <c r="E32" s="5"/>
      <c r="F32" s="9"/>
      <c r="G32" s="5"/>
      <c r="H32" s="5"/>
      <c r="I32" s="5"/>
    </row>
    <row r="33" spans="2:10" ht="15.5" customHeight="1">
      <c r="B33" s="6"/>
      <c r="C33" s="5"/>
      <c r="D33" s="5"/>
      <c r="E33" s="5"/>
      <c r="F33" s="9"/>
      <c r="G33" s="5"/>
      <c r="H33" s="5"/>
      <c r="I33" s="5"/>
    </row>
    <row r="34" spans="2:10">
      <c r="B34" s="10" t="s">
        <v>46</v>
      </c>
      <c r="C34" s="5"/>
      <c r="D34" s="5"/>
      <c r="E34" s="5"/>
      <c r="F34" s="9"/>
      <c r="G34" s="5"/>
      <c r="H34" s="5"/>
      <c r="I34" s="5"/>
    </row>
    <row r="35" spans="2:10">
      <c r="B35" s="4" t="s">
        <v>48</v>
      </c>
      <c r="C35" s="7"/>
      <c r="D35" s="7"/>
      <c r="E35" s="7"/>
      <c r="F35" s="9"/>
      <c r="G35" s="7"/>
      <c r="H35" s="7"/>
      <c r="I35" s="9"/>
    </row>
    <row r="36" spans="2:10">
      <c r="B36" s="10" t="s">
        <v>47</v>
      </c>
      <c r="C36" s="7"/>
      <c r="D36" s="7"/>
      <c r="E36" s="7"/>
      <c r="F36" s="9"/>
      <c r="G36" s="7"/>
      <c r="H36" s="7"/>
      <c r="I36" s="20"/>
      <c r="J36" s="12"/>
    </row>
    <row r="37" spans="2:10" ht="18.5" customHeight="1">
      <c r="B37" s="6"/>
      <c r="C37" s="7"/>
      <c r="D37" s="7"/>
      <c r="E37" s="7"/>
      <c r="F37" s="9"/>
      <c r="G37" s="7"/>
      <c r="H37" s="7"/>
      <c r="I37" s="9"/>
    </row>
    <row r="38" spans="2:10">
      <c r="B38" s="10" t="s">
        <v>51</v>
      </c>
      <c r="C38" s="5"/>
      <c r="D38" s="5"/>
      <c r="E38" s="5"/>
      <c r="F38" s="9"/>
      <c r="G38" s="5"/>
      <c r="H38" s="5"/>
      <c r="I38" s="5"/>
    </row>
    <row r="39" spans="2:10" s="17" customFormat="1" ht="15" customHeight="1">
      <c r="B39" s="14" t="s">
        <v>107</v>
      </c>
      <c r="C39" s="15"/>
      <c r="D39" s="15"/>
      <c r="E39" s="15"/>
      <c r="F39" s="16"/>
      <c r="G39" s="15"/>
      <c r="H39" s="15"/>
      <c r="I39" s="16"/>
    </row>
    <row r="40" spans="2:10" s="28" customFormat="1">
      <c r="B40" s="10" t="s">
        <v>53</v>
      </c>
      <c r="C40" s="25"/>
      <c r="D40" s="25"/>
      <c r="E40" s="25"/>
      <c r="F40" s="25"/>
      <c r="G40" s="25"/>
      <c r="H40" s="25"/>
      <c r="I40" s="26"/>
      <c r="J40" s="27"/>
    </row>
    <row r="41" spans="2:10" s="28" customFormat="1" ht="15.5" customHeight="1">
      <c r="B41" s="24"/>
      <c r="C41" s="29"/>
      <c r="D41" s="29"/>
      <c r="E41" s="29"/>
      <c r="F41" s="29"/>
      <c r="G41" s="29"/>
      <c r="H41" s="29"/>
      <c r="I41" s="29"/>
    </row>
    <row r="42" spans="2:10">
      <c r="B42" s="3" t="s">
        <v>97</v>
      </c>
      <c r="C42" s="30"/>
      <c r="D42" s="30"/>
      <c r="E42" s="30"/>
      <c r="F42" s="30"/>
      <c r="G42" s="30"/>
      <c r="H42" s="30"/>
      <c r="I42" s="31"/>
    </row>
    <row r="43" spans="2:10">
      <c r="B43" s="38" t="s">
        <v>11</v>
      </c>
      <c r="C43" s="38"/>
      <c r="D43" s="38"/>
      <c r="E43" s="38"/>
      <c r="F43" s="38"/>
      <c r="G43" s="38"/>
      <c r="H43" s="38"/>
      <c r="I43" s="39"/>
      <c r="J43" s="12"/>
    </row>
    <row r="45" spans="2:10">
      <c r="B45" s="2" t="str">
        <f>+'PPTTO Detallado'!B63</f>
        <v>Para la conversión de quetzales a US$ utilizar el tipo de cambio de US$ 7.74</v>
      </c>
      <c r="J45" s="12"/>
    </row>
  </sheetData>
  <mergeCells count="1">
    <mergeCell ref="B8:I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Tabla de % requeridos</vt:lpstr>
      <vt:lpstr>PPTTO Detallado</vt:lpstr>
      <vt:lpstr>Resumen PPTTO</vt:lpstr>
      <vt:lpstr>Memoria de Costo</vt:lpstr>
      <vt:lpstr>Salario Personal</vt:lpstr>
      <vt:lpstr>PPTTO CONTRAPARTIDA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Campos</dc:creator>
  <cp:lastModifiedBy>Silvia Campos</cp:lastModifiedBy>
  <cp:lastPrinted>2024-06-13T02:38:17Z</cp:lastPrinted>
  <dcterms:created xsi:type="dcterms:W3CDTF">2024-06-06T14:30:50Z</dcterms:created>
  <dcterms:modified xsi:type="dcterms:W3CDTF">2024-10-25T18:50:59Z</dcterms:modified>
</cp:coreProperties>
</file>